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5955" windowWidth="19230" windowHeight="5970"/>
  </bookViews>
  <sheets>
    <sheet name="様式1-２②_A（活動別収支予算書）見本" sheetId="7" r:id="rId1"/>
    <sheet name="区分表" sheetId="8" r:id="rId2"/>
  </sheets>
  <definedNames>
    <definedName name="_3×3事業">区分表!$F$3:$F$4</definedName>
    <definedName name="_xlnm.Print_Area" localSheetId="1">区分表!$A$1:$M$34</definedName>
    <definedName name="_xlnm.Print_Area" localSheetId="0">'様式1-２②_A（活動別収支予算書）見本'!$A$1:$O$68</definedName>
    <definedName name="育成環境整備事業">区分表!$B$3:$B$6</definedName>
    <definedName name="競技環境整備事業">区分表!$E$3:$E$14</definedName>
    <definedName name="社会貢献事業">区分表!$G$3:$G$4</definedName>
    <definedName name="人材養成事業">区分表!$D$3:$D$8</definedName>
    <definedName name="大区分">区分表!$B$2:$G$2</definedName>
    <definedName name="普及促進事業">区分表!$C$3:$C$5</definedName>
  </definedNames>
  <calcPr calcId="145621"/>
</workbook>
</file>

<file path=xl/calcChain.xml><?xml version="1.0" encoding="utf-8"?>
<calcChain xmlns="http://schemas.openxmlformats.org/spreadsheetml/2006/main">
  <c r="D26" i="7" l="1"/>
  <c r="E59" i="7" l="1"/>
  <c r="L12" i="8" l="1"/>
  <c r="M12" i="8" l="1"/>
  <c r="D55" i="7" l="1"/>
  <c r="L13" i="8" l="1"/>
  <c r="M13" i="8" s="1"/>
  <c r="L11" i="8"/>
  <c r="M11" i="8" s="1"/>
  <c r="L15" i="8"/>
  <c r="M15" i="8" s="1"/>
  <c r="M3" i="8"/>
  <c r="M4" i="8"/>
  <c r="M35" i="8"/>
  <c r="M29" i="8"/>
  <c r="M25" i="8"/>
  <c r="M21" i="8"/>
  <c r="M16" i="8"/>
  <c r="M7" i="8"/>
  <c r="M31" i="8"/>
  <c r="M18" i="8"/>
  <c r="M34" i="8"/>
  <c r="M28" i="8"/>
  <c r="M24" i="8"/>
  <c r="M20" i="8"/>
  <c r="M14" i="8"/>
  <c r="M5" i="8"/>
  <c r="M32" i="8"/>
  <c r="M27" i="8"/>
  <c r="M23" i="8"/>
  <c r="M19" i="8"/>
  <c r="M9" i="8"/>
  <c r="M26" i="8"/>
  <c r="M22" i="8"/>
  <c r="M8" i="8"/>
  <c r="F54" i="7"/>
  <c r="F50" i="7"/>
  <c r="F48" i="7"/>
  <c r="F46" i="7"/>
  <c r="F45" i="7"/>
  <c r="E55" i="7"/>
  <c r="F55" i="7" l="1"/>
  <c r="G55" i="7" s="1"/>
  <c r="D37" i="7" l="1"/>
  <c r="D57" i="7" s="1"/>
  <c r="I6" i="7" l="1"/>
</calcChain>
</file>

<file path=xl/sharedStrings.xml><?xml version="1.0" encoding="utf-8"?>
<sst xmlns="http://schemas.openxmlformats.org/spreadsheetml/2006/main" count="185" uniqueCount="158">
  <si>
    <t>項目</t>
  </si>
  <si>
    <t>金額</t>
  </si>
  <si>
    <t>合　　計</t>
  </si>
  <si>
    <t>（単位：円）</t>
    <rPh sb="1" eb="3">
      <t>タンイ</t>
    </rPh>
    <rPh sb="4" eb="5">
      <t>エン</t>
    </rPh>
    <phoneticPr fontId="2"/>
  </si>
  <si>
    <t>[収入]</t>
  </si>
  <si>
    <t>[支出]</t>
  </si>
  <si>
    <t>1.会議費</t>
    <rPh sb="2" eb="5">
      <t>カイギヒ</t>
    </rPh>
    <phoneticPr fontId="2"/>
  </si>
  <si>
    <t>2.旅費交通費</t>
    <rPh sb="4" eb="7">
      <t>コウツウヒ</t>
    </rPh>
    <phoneticPr fontId="2"/>
  </si>
  <si>
    <t>11.支払手数料</t>
    <rPh sb="3" eb="5">
      <t>シハライ</t>
    </rPh>
    <rPh sb="5" eb="8">
      <t>テスウリョウ</t>
    </rPh>
    <phoneticPr fontId="2"/>
  </si>
  <si>
    <t>3.通信運搬費</t>
    <rPh sb="2" eb="4">
      <t>ツウシン</t>
    </rPh>
    <rPh sb="4" eb="6">
      <t>ウンパン</t>
    </rPh>
    <rPh sb="6" eb="7">
      <t>ヒ</t>
    </rPh>
    <phoneticPr fontId="2"/>
  </si>
  <si>
    <t>摘要（内訳）／備考</t>
    <phoneticPr fontId="9"/>
  </si>
  <si>
    <t>＜ファンドA　交付対象事業＞</t>
    <rPh sb="7" eb="9">
      <t>コウフ</t>
    </rPh>
    <rPh sb="9" eb="11">
      <t>タイショウ</t>
    </rPh>
    <rPh sb="11" eb="13">
      <t>ジギョウ</t>
    </rPh>
    <phoneticPr fontId="11"/>
  </si>
  <si>
    <t>普及促進事業</t>
  </si>
  <si>
    <t>人材養成事業</t>
  </si>
  <si>
    <t>競技環境整備事業</t>
  </si>
  <si>
    <t>社会貢献事業</t>
  </si>
  <si>
    <t>小区分</t>
  </si>
  <si>
    <t>キッズ普及促進事業</t>
  </si>
  <si>
    <t>3×3普及推進事業</t>
  </si>
  <si>
    <t>障がい者バスケットボール支援事業</t>
  </si>
  <si>
    <t>シニア関連事業</t>
  </si>
  <si>
    <t>審判インストラクター養成事業</t>
  </si>
  <si>
    <t>3×3競技会運営事業</t>
  </si>
  <si>
    <t>その他社会貢献事業</t>
  </si>
  <si>
    <t>スタッツ・TO要員養成事業</t>
  </si>
  <si>
    <t>その他普及促進事業</t>
  </si>
  <si>
    <t>社会人リーグ戦運営事業</t>
  </si>
  <si>
    <t>その他人材養成・指導伝達（医学・栄養講習等）事業</t>
  </si>
  <si>
    <t>シニアリーグ戦運営事業</t>
  </si>
  <si>
    <t>その他リーグ戦運営事業</t>
  </si>
  <si>
    <t>社会人競技会運営事業</t>
  </si>
  <si>
    <t>【内容】</t>
    <rPh sb="1" eb="3">
      <t>ナイヨウ</t>
    </rPh>
    <phoneticPr fontId="2"/>
  </si>
  <si>
    <t>活　動　名</t>
    <rPh sb="0" eb="1">
      <t>カツ</t>
    </rPh>
    <rPh sb="2" eb="3">
      <t>ドウ</t>
    </rPh>
    <rPh sb="4" eb="5">
      <t>メイ</t>
    </rPh>
    <phoneticPr fontId="2"/>
  </si>
  <si>
    <t>審判養成事業（審判講習会、研修会等）</t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9"/>
  </si>
  <si>
    <t>指導者養成事業（指導者講習会、研修会等）</t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9"/>
  </si>
  <si>
    <t>活動別　収支予算書</t>
    <rPh sb="0" eb="2">
      <t>カツドウ</t>
    </rPh>
    <rPh sb="2" eb="3">
      <t>ベツ</t>
    </rPh>
    <rPh sb="4" eb="6">
      <t>シュウシ</t>
    </rPh>
    <rPh sb="6" eb="9">
      <t>ヨサンショ</t>
    </rPh>
    <phoneticPr fontId="9"/>
  </si>
  <si>
    <t>（様式1-２②_A）</t>
    <phoneticPr fontId="2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</si>
  <si>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</si>
  <si>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担当者役職・氏名</t>
    <rPh sb="3" eb="5">
      <t>ヤクショク</t>
    </rPh>
    <rPh sb="6" eb="8">
      <t>シメイ</t>
    </rPh>
    <phoneticPr fontId="2"/>
  </si>
  <si>
    <t>担当者連絡先</t>
    <phoneticPr fontId="2"/>
  </si>
  <si>
    <t>担当者ﾒｰﾙｱﾄﾞﾚｽ</t>
    <phoneticPr fontId="2"/>
  </si>
  <si>
    <t>中　区　分</t>
    <rPh sb="0" eb="1">
      <t>チュウ</t>
    </rPh>
    <rPh sb="2" eb="3">
      <t>ク</t>
    </rPh>
    <rPh sb="4" eb="5">
      <t>ブン</t>
    </rPh>
    <phoneticPr fontId="2"/>
  </si>
  <si>
    <t>小　区　分</t>
    <rPh sb="0" eb="1">
      <t>ショウ</t>
    </rPh>
    <rPh sb="2" eb="3">
      <t>ク</t>
    </rPh>
    <rPh sb="4" eb="5">
      <t>ブン</t>
    </rPh>
    <phoneticPr fontId="2"/>
  </si>
  <si>
    <t>中区分</t>
    <rPh sb="0" eb="1">
      <t>チュウ</t>
    </rPh>
    <phoneticPr fontId="9"/>
  </si>
  <si>
    <t>部門／団体名</t>
    <rPh sb="0" eb="2">
      <t>ブモン</t>
    </rPh>
    <rPh sb="3" eb="5">
      <t>ダンタイ</t>
    </rPh>
    <rPh sb="5" eb="6">
      <t>メイ</t>
    </rPh>
    <phoneticPr fontId="2"/>
  </si>
  <si>
    <t>2.協賛金</t>
    <rPh sb="2" eb="5">
      <t>キョウサンキン</t>
    </rPh>
    <phoneticPr fontId="2"/>
  </si>
  <si>
    <t>3.広告料</t>
    <rPh sb="2" eb="5">
      <t>コウコクリョウ</t>
    </rPh>
    <phoneticPr fontId="2"/>
  </si>
  <si>
    <t>4.放映料</t>
    <rPh sb="2" eb="4">
      <t>ホウエイ</t>
    </rPh>
    <rPh sb="4" eb="5">
      <t>リョウ</t>
    </rPh>
    <phoneticPr fontId="2"/>
  </si>
  <si>
    <t>5.入場料</t>
    <rPh sb="2" eb="5">
      <t>ニュウジョウリョウ</t>
    </rPh>
    <phoneticPr fontId="2"/>
  </si>
  <si>
    <t>6.プログラム売上代</t>
    <rPh sb="7" eb="9">
      <t>ウリアゲ</t>
    </rPh>
    <rPh sb="9" eb="10">
      <t>ダイ</t>
    </rPh>
    <phoneticPr fontId="2"/>
  </si>
  <si>
    <t>7.参加料</t>
    <rPh sb="2" eb="5">
      <t>サンカリョウ</t>
    </rPh>
    <phoneticPr fontId="2"/>
  </si>
  <si>
    <t>8.記念品等売上</t>
    <rPh sb="2" eb="5">
      <t>キネンヒン</t>
    </rPh>
    <rPh sb="5" eb="6">
      <t>トウ</t>
    </rPh>
    <rPh sb="6" eb="8">
      <t>ウリアゲ</t>
    </rPh>
    <phoneticPr fontId="2"/>
  </si>
  <si>
    <t>9.補助金</t>
    <rPh sb="2" eb="5">
      <t>ホジョキン</t>
    </rPh>
    <phoneticPr fontId="2"/>
  </si>
  <si>
    <t>10.講習会受講料</t>
    <rPh sb="3" eb="6">
      <t>コウシュウカイ</t>
    </rPh>
    <rPh sb="6" eb="8">
      <t>ジュコウ</t>
    </rPh>
    <rPh sb="8" eb="9">
      <t>リョウ</t>
    </rPh>
    <phoneticPr fontId="2"/>
  </si>
  <si>
    <t>11.その他収益</t>
    <rPh sb="6" eb="8">
      <t>シュウエキ</t>
    </rPh>
    <phoneticPr fontId="2"/>
  </si>
  <si>
    <t>対象経費</t>
    <rPh sb="0" eb="2">
      <t>タイショウ</t>
    </rPh>
    <rPh sb="2" eb="4">
      <t>ケイヒ</t>
    </rPh>
    <phoneticPr fontId="2"/>
  </si>
  <si>
    <t>対象外経費</t>
    <rPh sb="0" eb="3">
      <t>タイショウガイ</t>
    </rPh>
    <rPh sb="3" eb="5">
      <t>ケイヒ</t>
    </rPh>
    <phoneticPr fontId="2"/>
  </si>
  <si>
    <t>_3×3事業</t>
  </si>
  <si>
    <t>U12育成事業</t>
  </si>
  <si>
    <t>育成環境整備事業</t>
    <rPh sb="0" eb="2">
      <t>イクセイ</t>
    </rPh>
    <rPh sb="2" eb="4">
      <t>カンキョウ</t>
    </rPh>
    <rPh sb="4" eb="6">
      <t>セイビ</t>
    </rPh>
    <rPh sb="6" eb="8">
      <t>ジギョウ</t>
    </rPh>
    <phoneticPr fontId="9"/>
  </si>
  <si>
    <t>U14育成事業</t>
  </si>
  <si>
    <t>U16育成事業</t>
  </si>
  <si>
    <t>U12リーグ戦運営事業</t>
  </si>
  <si>
    <t>U15リーグ戦運営事業</t>
  </si>
  <si>
    <t>U18リーグ戦運営事業</t>
  </si>
  <si>
    <t>U12競技会運営事業</t>
  </si>
  <si>
    <t>U15競技会運営事業</t>
  </si>
  <si>
    <t>U18競技会運営事業</t>
  </si>
  <si>
    <t>その他競技環境整備（競技会運営）事業</t>
  </si>
  <si>
    <t>管理番号：</t>
    <rPh sb="0" eb="2">
      <t>カンリ</t>
    </rPh>
    <rPh sb="2" eb="4">
      <t>バンゴウ</t>
    </rPh>
    <phoneticPr fontId="2"/>
  </si>
  <si>
    <t>＜管理番号＞</t>
    <rPh sb="1" eb="3">
      <t>カンリ</t>
    </rPh>
    <rPh sb="3" eb="5">
      <t>バンゴウ</t>
    </rPh>
    <phoneticPr fontId="9"/>
  </si>
  <si>
    <t>審判派遣事業</t>
    <rPh sb="2" eb="4">
      <t>ハケン</t>
    </rPh>
    <phoneticPr fontId="9"/>
  </si>
  <si>
    <t>4.消耗品費</t>
    <rPh sb="2" eb="4">
      <t>ショウモウ</t>
    </rPh>
    <phoneticPr fontId="2"/>
  </si>
  <si>
    <t>5.器具備品費</t>
    <rPh sb="2" eb="4">
      <t>キグ</t>
    </rPh>
    <rPh sb="4" eb="6">
      <t>ビヒン</t>
    </rPh>
    <rPh sb="6" eb="7">
      <t>ヒ</t>
    </rPh>
    <phoneticPr fontId="2"/>
  </si>
  <si>
    <t>6.印刷製本費</t>
    <rPh sb="2" eb="4">
      <t>インサツ</t>
    </rPh>
    <rPh sb="4" eb="6">
      <t>セイホン</t>
    </rPh>
    <rPh sb="6" eb="7">
      <t>ヒ</t>
    </rPh>
    <phoneticPr fontId="2"/>
  </si>
  <si>
    <t>7.賃借料</t>
    <rPh sb="2" eb="5">
      <t>チンシャクリョウ</t>
    </rPh>
    <phoneticPr fontId="2"/>
  </si>
  <si>
    <t>9.諸謝金</t>
    <rPh sb="2" eb="5">
      <t>ショシャキン</t>
    </rPh>
    <phoneticPr fontId="2"/>
  </si>
  <si>
    <t>10.保険料</t>
    <rPh sb="3" eb="6">
      <t>ホケンリョウ</t>
    </rPh>
    <phoneticPr fontId="2"/>
  </si>
  <si>
    <t>12.報償費</t>
    <rPh sb="3" eb="6">
      <t>ホウショウヒ</t>
    </rPh>
    <phoneticPr fontId="2"/>
  </si>
  <si>
    <t>13.食糧費</t>
    <rPh sb="3" eb="6">
      <t>ショクリョウヒ</t>
    </rPh>
    <phoneticPr fontId="2"/>
  </si>
  <si>
    <t>14.雑費</t>
    <rPh sb="3" eb="5">
      <t>ザッピ</t>
    </rPh>
    <phoneticPr fontId="2"/>
  </si>
  <si>
    <t>8.広告宣伝費</t>
    <rPh sb="2" eb="4">
      <t>コウコク</t>
    </rPh>
    <rPh sb="4" eb="7">
      <t>センデンヒ</t>
    </rPh>
    <phoneticPr fontId="2"/>
  </si>
  <si>
    <t>比率</t>
    <rPh sb="0" eb="2">
      <t>ヒリツ</t>
    </rPh>
    <phoneticPr fontId="9"/>
  </si>
  <si>
    <t>割合</t>
    <rPh sb="0" eb="2">
      <t>ワリアイ</t>
    </rPh>
    <phoneticPr fontId="9"/>
  </si>
  <si>
    <t>収支差額</t>
    <rPh sb="0" eb="2">
      <t>シュウシ</t>
    </rPh>
    <rPh sb="2" eb="4">
      <t>サガク</t>
    </rPh>
    <phoneticPr fontId="2"/>
  </si>
  <si>
    <t>査定金額</t>
    <rPh sb="0" eb="2">
      <t>サテイ</t>
    </rPh>
    <rPh sb="2" eb="4">
      <t>キンガク</t>
    </rPh>
    <phoneticPr fontId="2"/>
  </si>
  <si>
    <t>交付金申請上限額</t>
    <rPh sb="0" eb="3">
      <t>コウフキン</t>
    </rPh>
    <rPh sb="3" eb="5">
      <t>シンセイ</t>
    </rPh>
    <rPh sb="5" eb="8">
      <t>ジョウゲンガク</t>
    </rPh>
    <phoneticPr fontId="2"/>
  </si>
  <si>
    <t>交付金申請額</t>
    <rPh sb="0" eb="3">
      <t>コウフキン</t>
    </rPh>
    <rPh sb="3" eb="6">
      <t>シンセイガク</t>
    </rPh>
    <phoneticPr fontId="2"/>
  </si>
  <si>
    <t>天皇杯・皇后杯都道府県予選運営事業</t>
    <rPh sb="0" eb="2">
      <t>テンノウ</t>
    </rPh>
    <rPh sb="2" eb="3">
      <t>ハイ</t>
    </rPh>
    <rPh sb="4" eb="7">
      <t>コウゴウハイ</t>
    </rPh>
    <rPh sb="7" eb="11">
      <t>トドウフケン</t>
    </rPh>
    <rPh sb="11" eb="13">
      <t>ヨセン</t>
    </rPh>
    <rPh sb="13" eb="15">
      <t>ウンエイ</t>
    </rPh>
    <rPh sb="15" eb="17">
      <t>ジギョウ</t>
    </rPh>
    <phoneticPr fontId="9"/>
  </si>
  <si>
    <t>一般財団法人○○県バスケットボール協会</t>
    <rPh sb="0" eb="2">
      <t>イッパン</t>
    </rPh>
    <rPh sb="2" eb="4">
      <t>ザイダン</t>
    </rPh>
    <rPh sb="4" eb="6">
      <t>ホウジン</t>
    </rPh>
    <rPh sb="8" eb="9">
      <t>ケン</t>
    </rPh>
    <rPh sb="17" eb="19">
      <t>キョウカイ</t>
    </rPh>
    <phoneticPr fontId="2"/>
  </si>
  <si>
    <t>県ユース育成委員会</t>
    <rPh sb="0" eb="1">
      <t>ケン</t>
    </rPh>
    <rPh sb="4" eb="6">
      <t>イクセイ</t>
    </rPh>
    <rPh sb="6" eb="9">
      <t>イインカイ</t>
    </rPh>
    <phoneticPr fontId="2"/>
  </si>
  <si>
    <t>ユース育成マネージャー　△△ 次郎</t>
    <rPh sb="3" eb="5">
      <t>イクセイ</t>
    </rPh>
    <rPh sb="15" eb="17">
      <t>ジロウ</t>
    </rPh>
    <phoneticPr fontId="2"/>
  </si>
  <si>
    <t>0123-45-6789</t>
    <phoneticPr fontId="2"/>
  </si>
  <si>
    <t>abc@defg</t>
    <phoneticPr fontId="2"/>
  </si>
  <si>
    <t>育成環境整備事業</t>
  </si>
  <si>
    <t>U12都道府県育成センター</t>
    <rPh sb="3" eb="7">
      <t>トドウフケン</t>
    </rPh>
    <rPh sb="7" eb="9">
      <t>イクセイ</t>
    </rPh>
    <phoneticPr fontId="2"/>
  </si>
  <si>
    <t>期間：5月～12月</t>
    <rPh sb="0" eb="2">
      <t>キカン</t>
    </rPh>
    <rPh sb="4" eb="5">
      <t>ガツ</t>
    </rPh>
    <rPh sb="8" eb="9">
      <t>ガツ</t>
    </rPh>
    <phoneticPr fontId="2"/>
  </si>
  <si>
    <t>場所：○○県総合運動場体育館ほか</t>
    <rPh sb="0" eb="2">
      <t>バショ</t>
    </rPh>
    <rPh sb="5" eb="6">
      <t>ケン</t>
    </rPh>
    <rPh sb="6" eb="8">
      <t>ソウゴウ</t>
    </rPh>
    <rPh sb="8" eb="11">
      <t>ウンドウジョウ</t>
    </rPh>
    <rPh sb="11" eb="14">
      <t>タイイクカン</t>
    </rPh>
    <phoneticPr fontId="2"/>
  </si>
  <si>
    <t>目的：U12世代に必要な指導（カリキュラム）の実践、選手の育成、指導者の育成、有望選手の発掘</t>
    <rPh sb="0" eb="2">
      <t>モクテキ</t>
    </rPh>
    <rPh sb="6" eb="8">
      <t>セダイ</t>
    </rPh>
    <rPh sb="9" eb="11">
      <t>ヒツヨウ</t>
    </rPh>
    <rPh sb="12" eb="14">
      <t>シドウ</t>
    </rPh>
    <rPh sb="23" eb="25">
      <t>ジッセン</t>
    </rPh>
    <rPh sb="26" eb="28">
      <t>センシュ</t>
    </rPh>
    <rPh sb="29" eb="31">
      <t>イクセイ</t>
    </rPh>
    <rPh sb="32" eb="35">
      <t>シドウシャ</t>
    </rPh>
    <rPh sb="36" eb="38">
      <t>イクセイ</t>
    </rPh>
    <rPh sb="39" eb="41">
      <t>ユウボウ</t>
    </rPh>
    <rPh sb="41" eb="43">
      <t>センシュ</t>
    </rPh>
    <rPh sb="44" eb="46">
      <t>ハックツ</t>
    </rPh>
    <phoneticPr fontId="2"/>
  </si>
  <si>
    <t>参加者：参加者：小学5・6年生の男女各20名、U12ユース育成コーチ他</t>
    <rPh sb="0" eb="3">
      <t>サンカシャ</t>
    </rPh>
    <phoneticPr fontId="2"/>
  </si>
  <si>
    <t>実施方法・規模等：地区育成センターからの推薦、トライアウトにより選手を選考。毎月1回、計8回開催予定。</t>
    <phoneticPr fontId="2"/>
  </si>
  <si>
    <t>○○株式会社　50,000円</t>
    <rPh sb="2" eb="6">
      <t>カブシキガイシャ</t>
    </rPh>
    <rPh sb="13" eb="14">
      <t>エン</t>
    </rPh>
    <phoneticPr fontId="2"/>
  </si>
  <si>
    <t>　会議室5,000円　交通費10,000円（日当1,000×10名）</t>
    <rPh sb="1" eb="4">
      <t>カイギシツ</t>
    </rPh>
    <rPh sb="9" eb="10">
      <t>エン</t>
    </rPh>
    <rPh sb="11" eb="14">
      <t>コウツウヒ</t>
    </rPh>
    <rPh sb="20" eb="21">
      <t>エン</t>
    </rPh>
    <rPh sb="22" eb="24">
      <t>ニットウ</t>
    </rPh>
    <rPh sb="32" eb="33">
      <t>メイ</t>
    </rPh>
    <phoneticPr fontId="2"/>
  </si>
  <si>
    <t>スタッフ交通費　2,000円×10人×8回、日当　2,000円×10人×8回</t>
    <phoneticPr fontId="2"/>
  </si>
  <si>
    <t>会場代　10,000円×3回</t>
    <phoneticPr fontId="2"/>
  </si>
  <si>
    <t>振込手数料</t>
    <phoneticPr fontId="2"/>
  </si>
  <si>
    <t>育成環境整備事業</t>
    <phoneticPr fontId="9"/>
  </si>
  <si>
    <t>_3×3事業</t>
    <phoneticPr fontId="9"/>
  </si>
  <si>
    <t>U12育成事業</t>
    <phoneticPr fontId="9"/>
  </si>
  <si>
    <t>U12リーグ戦運営事業</t>
    <phoneticPr fontId="9"/>
  </si>
  <si>
    <t>①-1-1</t>
    <phoneticPr fontId="9"/>
  </si>
  <si>
    <t>U14育成事業</t>
    <phoneticPr fontId="9"/>
  </si>
  <si>
    <t>U15リーグ戦運営事業</t>
    <phoneticPr fontId="9"/>
  </si>
  <si>
    <t>①-1-2</t>
    <phoneticPr fontId="9"/>
  </si>
  <si>
    <t>U16育成事業</t>
    <phoneticPr fontId="9"/>
  </si>
  <si>
    <t>U18リーグ戦運営事業</t>
    <phoneticPr fontId="9"/>
  </si>
  <si>
    <t>①-1-3</t>
    <phoneticPr fontId="9"/>
  </si>
  <si>
    <t>②-1-4</t>
    <phoneticPr fontId="9"/>
  </si>
  <si>
    <t>②-1-5</t>
    <phoneticPr fontId="9"/>
  </si>
  <si>
    <t>U12競技会運営事業</t>
    <phoneticPr fontId="9"/>
  </si>
  <si>
    <t>②-1-6</t>
    <phoneticPr fontId="9"/>
  </si>
  <si>
    <t>U15競技会運営事業</t>
    <phoneticPr fontId="9"/>
  </si>
  <si>
    <t>U18競技会運営事業</t>
    <phoneticPr fontId="9"/>
  </si>
  <si>
    <t>③-1-7</t>
    <phoneticPr fontId="9"/>
  </si>
  <si>
    <t>③-1-8</t>
    <phoneticPr fontId="9"/>
  </si>
  <si>
    <t>③-1-9</t>
    <phoneticPr fontId="9"/>
  </si>
  <si>
    <t>その他競技環境整備（競技会運営）事業</t>
    <phoneticPr fontId="9"/>
  </si>
  <si>
    <t>③-1-10</t>
    <phoneticPr fontId="9"/>
  </si>
  <si>
    <t>③-1-11</t>
    <phoneticPr fontId="9"/>
  </si>
  <si>
    <t>③-1-12</t>
    <phoneticPr fontId="9"/>
  </si>
  <si>
    <t>④-1-13</t>
    <phoneticPr fontId="9"/>
  </si>
  <si>
    <t>④-1-14</t>
    <phoneticPr fontId="9"/>
  </si>
  <si>
    <t>④-1-15</t>
    <phoneticPr fontId="9"/>
  </si>
  <si>
    <t>④-1-16</t>
    <phoneticPr fontId="9"/>
  </si>
  <si>
    <t>④-1-17</t>
    <phoneticPr fontId="9"/>
  </si>
  <si>
    <t>④-1-18</t>
    <phoneticPr fontId="9"/>
  </si>
  <si>
    <t>④-2-19</t>
    <phoneticPr fontId="9"/>
  </si>
  <si>
    <t>④-2-20</t>
    <phoneticPr fontId="9"/>
  </si>
  <si>
    <t>④-2-21</t>
    <phoneticPr fontId="9"/>
  </si>
  <si>
    <t>④-2-22</t>
    <phoneticPr fontId="9"/>
  </si>
  <si>
    <t>④-2-23</t>
    <phoneticPr fontId="9"/>
  </si>
  <si>
    <t>④-2-24</t>
    <phoneticPr fontId="9"/>
  </si>
  <si>
    <t>⑤-1-25</t>
    <phoneticPr fontId="9"/>
  </si>
  <si>
    <t>⑤-1-26</t>
    <phoneticPr fontId="9"/>
  </si>
  <si>
    <t>⑥-1-27</t>
    <phoneticPr fontId="9"/>
  </si>
  <si>
    <t>⑥-1-28</t>
    <phoneticPr fontId="9"/>
  </si>
  <si>
    <t>弁当代・飲み物代　20,000円×8回</t>
    <phoneticPr fontId="2"/>
  </si>
  <si>
    <t>1,000円×40人×8回</t>
    <phoneticPr fontId="2"/>
  </si>
  <si>
    <t>※ 摘要／備考欄に内訳を記入しきれない場合は、別紙にご記入頂いても構いません。</t>
    <phoneticPr fontId="2"/>
  </si>
  <si>
    <t>※ 備考：実施要項等活動内容がわかる資料があれば添付してください。
   　（前年度実績でも構いません。）</t>
    <phoneticPr fontId="2"/>
  </si>
  <si>
    <t xml:space="preserve">※千円未満四捨五入の設定となっています。
</t>
    <phoneticPr fontId="2"/>
  </si>
  <si>
    <t>※交付金申請上限額は、活動単位における交付金申請上限額（割合）を定めました。
※自動計算されるので、記入は不要です。
※千円以下切り捨ての設定となっています。</t>
    <phoneticPr fontId="2"/>
  </si>
  <si>
    <t>JBA記入欄</t>
    <rPh sb="3" eb="5">
      <t>キニュウ</t>
    </rPh>
    <rPh sb="5" eb="6">
      <t>ラン</t>
    </rPh>
    <phoneticPr fontId="2"/>
  </si>
  <si>
    <t>200円×25人×8回</t>
    <rPh sb="3" eb="4">
      <t>エン</t>
    </rPh>
    <rPh sb="7" eb="8">
      <t>ニン</t>
    </rPh>
    <rPh sb="10" eb="11">
      <t>カイ</t>
    </rPh>
    <phoneticPr fontId="2"/>
  </si>
  <si>
    <t>○○県体協交付金</t>
    <phoneticPr fontId="2"/>
  </si>
  <si>
    <t>【　新規　・　継続　】←※該当する箇所に○を付けてください。</t>
    <rPh sb="2" eb="4">
      <t>シンキ</t>
    </rPh>
    <rPh sb="7" eb="9">
      <t>ケイゾク</t>
    </rPh>
    <rPh sb="17" eb="19">
      <t>カショ</t>
    </rPh>
    <phoneticPr fontId="2"/>
  </si>
  <si>
    <t>1.D-fund　収入</t>
    <rPh sb="9" eb="11">
      <t>シュウニュウ</t>
    </rPh>
    <phoneticPr fontId="2"/>
  </si>
  <si>
    <t>※交付金申請額は、交付金申請上限額の範囲内で、希望する交付金申請金額を記入してください。
入力した金額は、[収入]の「D-fund　収入」へ自動転記されます。</t>
    <rPh sb="66" eb="68">
      <t>シュウニュウ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</si>
</sst>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&quot;&quot;0,&quot;,000&quot;"/>
  </numFmts>
  <fonts count="1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u/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b/>
      <u/>
      <sz val="12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HGSｺﾞｼｯｸM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8"/>
      <color theme="10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1" fillId="0" borderId="0" xfId="2">
      <alignment vertical="center"/>
    </xf>
    <xf numFmtId="0" fontId="13" fillId="0" borderId="0" xfId="2" applyFont="1">
      <alignment vertical="center"/>
    </xf>
    <xf numFmtId="0" fontId="6" fillId="0" borderId="22" xfId="2" applyFont="1" applyBorder="1" applyAlignment="1">
      <alignment horizontal="center" vertical="center"/>
    </xf>
    <xf numFmtId="0" fontId="6" fillId="0" borderId="22" xfId="2" applyFont="1" applyBorder="1">
      <alignment vertical="center"/>
    </xf>
    <xf numFmtId="0" fontId="6" fillId="0" borderId="25" xfId="2" applyFont="1" applyBorder="1">
      <alignment vertical="center"/>
    </xf>
    <xf numFmtId="0" fontId="6" fillId="0" borderId="26" xfId="2" applyFont="1" applyBorder="1">
      <alignment vertical="center"/>
    </xf>
    <xf numFmtId="0" fontId="6" fillId="0" borderId="30" xfId="2" applyFont="1" applyBorder="1">
      <alignment vertical="center"/>
    </xf>
    <xf numFmtId="0" fontId="6" fillId="0" borderId="24" xfId="2" applyFont="1" applyBorder="1">
      <alignment vertical="center"/>
    </xf>
    <xf numFmtId="0" fontId="6" fillId="0" borderId="11" xfId="2" applyFont="1" applyBorder="1">
      <alignment vertical="center"/>
    </xf>
    <xf numFmtId="0" fontId="6" fillId="0" borderId="4" xfId="2" applyFont="1" applyBorder="1">
      <alignment vertical="center"/>
    </xf>
    <xf numFmtId="0" fontId="6" fillId="0" borderId="29" xfId="2" applyFont="1" applyBorder="1">
      <alignment vertical="center"/>
    </xf>
    <xf numFmtId="0" fontId="6" fillId="0" borderId="24" xfId="2" quotePrefix="1" applyFont="1" applyBorder="1">
      <alignment vertical="center"/>
    </xf>
    <xf numFmtId="0" fontId="15" fillId="0" borderId="0" xfId="0" applyFont="1">
      <alignment vertical="center"/>
    </xf>
    <xf numFmtId="0" fontId="5" fillId="2" borderId="0" xfId="0" applyFont="1" applyFill="1" applyAlignment="1" applyProtection="1">
      <alignment horizontal="left"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5" fillId="2" borderId="0" xfId="0" applyFont="1" applyFill="1" applyBorder="1" applyProtection="1">
      <alignment vertical="center"/>
    </xf>
    <xf numFmtId="0" fontId="7" fillId="2" borderId="0" xfId="0" applyFont="1" applyFill="1" applyAlignment="1" applyProtection="1">
      <alignment horizontal="left" vertical="center" indent="15"/>
    </xf>
    <xf numFmtId="0" fontId="8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38" fontId="6" fillId="2" borderId="12" xfId="1" applyFont="1" applyFill="1" applyBorder="1" applyAlignment="1" applyProtection="1">
      <alignment horizontal="right" vertical="center" wrapText="1"/>
    </xf>
    <xf numFmtId="38" fontId="6" fillId="2" borderId="19" xfId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38" fontId="6" fillId="0" borderId="0" xfId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Border="1" applyAlignment="1" applyProtection="1">
      <alignment vertical="center" shrinkToFit="1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38" fontId="4" fillId="2" borderId="0" xfId="1" applyFont="1" applyFill="1" applyBorder="1" applyProtection="1">
      <alignment vertical="center"/>
    </xf>
    <xf numFmtId="0" fontId="4" fillId="2" borderId="0" xfId="0" applyFont="1" applyFill="1" applyAlignment="1" applyProtection="1">
      <alignment horizontal="right" vertical="center"/>
    </xf>
    <xf numFmtId="0" fontId="6" fillId="2" borderId="0" xfId="0" applyFont="1" applyFill="1" applyProtection="1">
      <alignment vertical="center"/>
    </xf>
    <xf numFmtId="0" fontId="6" fillId="0" borderId="38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40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42" xfId="0" applyFont="1" applyBorder="1">
      <alignment vertical="center"/>
    </xf>
    <xf numFmtId="0" fontId="6" fillId="0" borderId="43" xfId="0" applyFont="1" applyBorder="1">
      <alignment vertical="center"/>
    </xf>
    <xf numFmtId="0" fontId="6" fillId="0" borderId="44" xfId="0" applyFont="1" applyBorder="1">
      <alignment vertical="center"/>
    </xf>
    <xf numFmtId="0" fontId="6" fillId="0" borderId="45" xfId="0" applyFont="1" applyBorder="1">
      <alignment vertical="center"/>
    </xf>
    <xf numFmtId="0" fontId="16" fillId="0" borderId="23" xfId="0" applyFont="1" applyBorder="1">
      <alignment vertical="center"/>
    </xf>
    <xf numFmtId="0" fontId="6" fillId="0" borderId="46" xfId="0" applyFont="1" applyBorder="1">
      <alignment vertical="center"/>
    </xf>
    <xf numFmtId="0" fontId="17" fillId="0" borderId="0" xfId="0" applyFont="1">
      <alignment vertical="center"/>
    </xf>
    <xf numFmtId="38" fontId="6" fillId="2" borderId="0" xfId="1" applyFont="1" applyFill="1" applyBorder="1" applyAlignment="1" applyProtection="1">
      <alignment vertical="center" wrapText="1"/>
    </xf>
    <xf numFmtId="38" fontId="4" fillId="2" borderId="22" xfId="1" applyFont="1" applyFill="1" applyBorder="1" applyAlignment="1" applyProtection="1">
      <alignment horizontal="right" vertical="center"/>
    </xf>
    <xf numFmtId="38" fontId="6" fillId="0" borderId="47" xfId="1" applyFont="1" applyFill="1" applyBorder="1" applyAlignment="1" applyProtection="1">
      <alignment vertical="center"/>
    </xf>
    <xf numFmtId="38" fontId="6" fillId="0" borderId="48" xfId="1" applyFont="1" applyFill="1" applyBorder="1" applyAlignment="1" applyProtection="1">
      <alignment vertical="center"/>
    </xf>
    <xf numFmtId="9" fontId="6" fillId="0" borderId="43" xfId="0" applyNumberFormat="1" applyFont="1" applyBorder="1">
      <alignment vertical="center"/>
    </xf>
    <xf numFmtId="9" fontId="6" fillId="0" borderId="39" xfId="0" applyNumberFormat="1" applyFont="1" applyBorder="1">
      <alignment vertical="center"/>
    </xf>
    <xf numFmtId="9" fontId="6" fillId="0" borderId="45" xfId="0" applyNumberFormat="1" applyFont="1" applyBorder="1">
      <alignment vertical="center"/>
    </xf>
    <xf numFmtId="9" fontId="6" fillId="0" borderId="41" xfId="0" applyNumberFormat="1" applyFont="1" applyBorder="1">
      <alignment vertical="center"/>
    </xf>
    <xf numFmtId="38" fontId="6" fillId="0" borderId="43" xfId="0" applyNumberFormat="1" applyFont="1" applyBorder="1">
      <alignment vertical="center"/>
    </xf>
    <xf numFmtId="38" fontId="6" fillId="0" borderId="39" xfId="0" applyNumberFormat="1" applyFont="1" applyBorder="1">
      <alignment vertical="center"/>
    </xf>
    <xf numFmtId="38" fontId="6" fillId="0" borderId="43" xfId="1" applyFont="1" applyBorder="1">
      <alignment vertical="center"/>
    </xf>
    <xf numFmtId="38" fontId="6" fillId="0" borderId="39" xfId="1" applyFont="1" applyBorder="1">
      <alignment vertical="center"/>
    </xf>
    <xf numFmtId="38" fontId="0" fillId="0" borderId="0" xfId="1" applyFont="1">
      <alignment vertical="center"/>
    </xf>
    <xf numFmtId="38" fontId="6" fillId="0" borderId="46" xfId="1" applyFont="1" applyBorder="1">
      <alignment vertical="center"/>
    </xf>
    <xf numFmtId="38" fontId="6" fillId="0" borderId="45" xfId="1" applyFont="1" applyBorder="1">
      <alignment vertical="center"/>
    </xf>
    <xf numFmtId="38" fontId="6" fillId="0" borderId="41" xfId="1" applyFont="1" applyBorder="1">
      <alignment vertical="center"/>
    </xf>
    <xf numFmtId="0" fontId="6" fillId="2" borderId="0" xfId="0" applyFont="1" applyFill="1" applyBorder="1" applyAlignment="1" applyProtection="1"/>
    <xf numFmtId="38" fontId="4" fillId="2" borderId="24" xfId="1" applyFont="1" applyFill="1" applyBorder="1" applyAlignment="1" applyProtection="1">
      <alignment horizontal="right" vertical="center"/>
    </xf>
    <xf numFmtId="0" fontId="8" fillId="3" borderId="1" xfId="0" applyFont="1" applyFill="1" applyBorder="1" applyAlignment="1" applyProtection="1">
      <alignment horizontal="left" vertical="center" wrapText="1"/>
    </xf>
    <xf numFmtId="38" fontId="5" fillId="2" borderId="0" xfId="1" applyFont="1" applyFill="1" applyProtection="1">
      <alignment vertical="center"/>
    </xf>
    <xf numFmtId="38" fontId="10" fillId="2" borderId="0" xfId="1" applyFont="1" applyFill="1" applyAlignment="1" applyProtection="1">
      <alignment horizontal="center" vertical="center"/>
    </xf>
    <xf numFmtId="38" fontId="8" fillId="2" borderId="0" xfId="1" applyFont="1" applyFill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top" wrapText="1"/>
    </xf>
    <xf numFmtId="38" fontId="5" fillId="2" borderId="0" xfId="1" applyFont="1" applyFill="1" applyAlignment="1" applyProtection="1">
      <alignment vertical="center"/>
    </xf>
    <xf numFmtId="38" fontId="8" fillId="3" borderId="34" xfId="1" applyFont="1" applyFill="1" applyBorder="1" applyAlignment="1" applyProtection="1">
      <alignment horizontal="center" vertical="center" wrapText="1"/>
    </xf>
    <xf numFmtId="38" fontId="8" fillId="3" borderId="8" xfId="1" applyFont="1" applyFill="1" applyBorder="1" applyAlignment="1" applyProtection="1">
      <alignment horizontal="center" vertical="center" wrapText="1"/>
    </xf>
    <xf numFmtId="38" fontId="6" fillId="2" borderId="34" xfId="1" applyFont="1" applyFill="1" applyBorder="1" applyAlignment="1" applyProtection="1">
      <alignment horizontal="right" vertical="center" wrapText="1"/>
    </xf>
    <xf numFmtId="38" fontId="6" fillId="2" borderId="8" xfId="1" applyFont="1" applyFill="1" applyBorder="1" applyAlignment="1" applyProtection="1">
      <alignment horizontal="right" vertical="center" wrapText="1"/>
    </xf>
    <xf numFmtId="38" fontId="6" fillId="4" borderId="34" xfId="1" applyFont="1" applyFill="1" applyBorder="1" applyAlignment="1" applyProtection="1">
      <alignment horizontal="right" vertical="center" wrapText="1"/>
    </xf>
    <xf numFmtId="38" fontId="6" fillId="4" borderId="35" xfId="1" applyFont="1" applyFill="1" applyBorder="1" applyAlignment="1" applyProtection="1">
      <alignment horizontal="right" vertical="center" wrapText="1"/>
    </xf>
    <xf numFmtId="38" fontId="6" fillId="2" borderId="20" xfId="1" applyFont="1" applyFill="1" applyBorder="1" applyAlignment="1" applyProtection="1">
      <alignment horizontal="right" vertical="center" wrapText="1"/>
    </xf>
    <xf numFmtId="38" fontId="8" fillId="2" borderId="0" xfId="1" applyFont="1" applyFill="1" applyBorder="1" applyAlignment="1" applyProtection="1">
      <alignment vertical="center" shrinkToFit="1"/>
    </xf>
    <xf numFmtId="38" fontId="6" fillId="2" borderId="0" xfId="1" applyFont="1" applyFill="1" applyProtection="1">
      <alignment vertical="center"/>
    </xf>
    <xf numFmtId="38" fontId="8" fillId="3" borderId="12" xfId="1" applyFont="1" applyFill="1" applyBorder="1" applyAlignment="1" applyProtection="1">
      <alignment horizontal="center" vertical="center" wrapText="1"/>
    </xf>
    <xf numFmtId="38" fontId="5" fillId="2" borderId="0" xfId="1" applyFont="1" applyFill="1" applyBorder="1" applyProtection="1">
      <alignment vertical="center"/>
    </xf>
    <xf numFmtId="0" fontId="6" fillId="0" borderId="49" xfId="2" applyFont="1" applyBorder="1">
      <alignment vertical="center"/>
    </xf>
    <xf numFmtId="0" fontId="6" fillId="0" borderId="32" xfId="2" applyFont="1" applyBorder="1">
      <alignment vertical="center"/>
    </xf>
    <xf numFmtId="0" fontId="6" fillId="0" borderId="44" xfId="2" applyFont="1" applyBorder="1">
      <alignment vertical="center"/>
    </xf>
    <xf numFmtId="176" fontId="4" fillId="2" borderId="22" xfId="1" applyNumberFormat="1" applyFont="1" applyFill="1" applyBorder="1" applyAlignment="1" applyProtection="1">
      <alignment horizontal="right" vertical="center"/>
    </xf>
    <xf numFmtId="176" fontId="6" fillId="5" borderId="12" xfId="1" applyNumberFormat="1" applyFont="1" applyFill="1" applyBorder="1" applyAlignment="1" applyProtection="1">
      <alignment horizontal="right" vertical="center" wrapText="1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46" xfId="0" applyFont="1" applyFill="1" applyBorder="1" applyAlignment="1" applyProtection="1">
      <alignment horizontal="center" vertical="center"/>
    </xf>
    <xf numFmtId="38" fontId="4" fillId="3" borderId="22" xfId="1" applyFont="1" applyFill="1" applyBorder="1" applyProtection="1">
      <alignment vertical="center"/>
    </xf>
    <xf numFmtId="38" fontId="4" fillId="3" borderId="22" xfId="1" applyFont="1" applyFill="1" applyBorder="1" applyAlignment="1" applyProtection="1">
      <alignment horizontal="right" vertical="center"/>
    </xf>
    <xf numFmtId="38" fontId="6" fillId="3" borderId="37" xfId="1" applyFont="1" applyFill="1" applyBorder="1" applyAlignment="1" applyProtection="1">
      <alignment horizontal="right" vertical="center" wrapText="1"/>
    </xf>
    <xf numFmtId="38" fontId="6" fillId="3" borderId="36" xfId="1" applyFont="1" applyFill="1" applyBorder="1" applyAlignment="1" applyProtection="1">
      <alignment vertical="center" wrapText="1"/>
    </xf>
    <xf numFmtId="38" fontId="6" fillId="3" borderId="9" xfId="1" applyFont="1" applyFill="1" applyBorder="1" applyAlignment="1" applyProtection="1">
      <alignment vertical="center" wrapText="1"/>
    </xf>
    <xf numFmtId="0" fontId="5" fillId="2" borderId="48" xfId="0" applyFont="1" applyFill="1" applyBorder="1" applyAlignment="1" applyProtection="1">
      <alignment horizontal="left" vertical="center"/>
    </xf>
    <xf numFmtId="38" fontId="4" fillId="2" borderId="47" xfId="0" applyNumberFormat="1" applyFont="1" applyFill="1" applyBorder="1" applyProtection="1">
      <alignment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vertical="center" wrapText="1"/>
    </xf>
    <xf numFmtId="0" fontId="6" fillId="3" borderId="4" xfId="0" applyFont="1" applyFill="1" applyBorder="1" applyAlignment="1" applyProtection="1">
      <alignment vertical="center" wrapText="1"/>
    </xf>
    <xf numFmtId="0" fontId="6" fillId="3" borderId="8" xfId="0" applyFont="1" applyFill="1" applyBorder="1" applyAlignment="1" applyProtection="1">
      <alignment vertical="center" wrapText="1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46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vertical="center" wrapText="1"/>
    </xf>
    <xf numFmtId="0" fontId="6" fillId="3" borderId="21" xfId="0" applyFont="1" applyFill="1" applyBorder="1" applyAlignment="1" applyProtection="1">
      <alignment vertical="center" wrapText="1"/>
    </xf>
    <xf numFmtId="0" fontId="6" fillId="3" borderId="20" xfId="0" applyFont="1" applyFill="1" applyBorder="1" applyAlignment="1" applyProtection="1">
      <alignment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6" fillId="0" borderId="19" xfId="0" applyFont="1" applyFill="1" applyBorder="1" applyAlignment="1" applyProtection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3" borderId="12" xfId="0" applyFont="1" applyFill="1" applyBorder="1" applyAlignment="1" applyProtection="1">
      <alignment horizontal="left" vertical="center" wrapText="1"/>
    </xf>
    <xf numFmtId="0" fontId="6" fillId="3" borderId="4" xfId="0" applyFont="1" applyFill="1" applyBorder="1" applyAlignment="1" applyProtection="1">
      <alignment horizontal="left" vertical="center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top" shrinkToFit="1"/>
    </xf>
    <xf numFmtId="0" fontId="4" fillId="2" borderId="18" xfId="0" applyFont="1" applyFill="1" applyBorder="1" applyAlignment="1" applyProtection="1">
      <alignment horizontal="left" vertical="top" shrinkToFit="1"/>
    </xf>
    <xf numFmtId="0" fontId="4" fillId="2" borderId="16" xfId="0" applyFont="1" applyFill="1" applyBorder="1" applyAlignment="1" applyProtection="1">
      <alignment horizontal="left" vertical="top" shrinkToFit="1"/>
    </xf>
    <xf numFmtId="0" fontId="4" fillId="2" borderId="0" xfId="0" applyFont="1" applyFill="1" applyAlignment="1" applyProtection="1">
      <alignment horizontal="right" vertical="center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15" xfId="0" applyFont="1" applyFill="1" applyBorder="1" applyAlignment="1" applyProtection="1">
      <alignment vertical="top" wrapText="1"/>
    </xf>
    <xf numFmtId="0" fontId="8" fillId="3" borderId="12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12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8" fillId="2" borderId="0" xfId="0" applyFont="1" applyFill="1" applyAlignment="1" applyProtection="1">
      <alignment horizontal="center" vertical="center"/>
    </xf>
    <xf numFmtId="0" fontId="4" fillId="2" borderId="12" xfId="17" applyFont="1" applyFill="1" applyBorder="1" applyAlignment="1">
      <alignment vertical="center" wrapText="1"/>
    </xf>
    <xf numFmtId="0" fontId="4" fillId="2" borderId="4" xfId="17" applyFont="1" applyFill="1" applyBorder="1" applyAlignment="1">
      <alignment vertical="center" wrapText="1"/>
    </xf>
    <xf numFmtId="0" fontId="4" fillId="2" borderId="8" xfId="17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shrinkToFit="1"/>
    </xf>
    <xf numFmtId="0" fontId="18" fillId="0" borderId="1" xfId="18" applyFont="1" applyFill="1" applyBorder="1" applyAlignment="1">
      <alignment horizontal="left" vertical="center" shrinkToFit="1"/>
    </xf>
    <xf numFmtId="0" fontId="4" fillId="2" borderId="5" xfId="0" applyFont="1" applyFill="1" applyBorder="1" applyAlignment="1" applyProtection="1">
      <alignment horizontal="left" vertical="top" shrinkToFit="1"/>
    </xf>
    <xf numFmtId="0" fontId="4" fillId="2" borderId="6" xfId="0" applyFont="1" applyFill="1" applyBorder="1" applyAlignment="1" applyProtection="1">
      <alignment horizontal="left" vertical="top" shrinkToFit="1"/>
    </xf>
    <xf numFmtId="0" fontId="4" fillId="2" borderId="7" xfId="0" applyFont="1" applyFill="1" applyBorder="1" applyAlignment="1" applyProtection="1">
      <alignment horizontal="left" vertical="top" shrinkToFit="1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56" fontId="4" fillId="2" borderId="17" xfId="0" applyNumberFormat="1" applyFont="1" applyFill="1" applyBorder="1" applyAlignment="1" applyProtection="1">
      <alignment horizontal="left" vertical="top" shrinkToFit="1"/>
    </xf>
    <xf numFmtId="56" fontId="4" fillId="2" borderId="18" xfId="0" applyNumberFormat="1" applyFont="1" applyFill="1" applyBorder="1" applyAlignment="1" applyProtection="1">
      <alignment horizontal="left" vertical="top" shrinkToFit="1"/>
    </xf>
    <xf numFmtId="56" fontId="4" fillId="2" borderId="16" xfId="0" applyNumberFormat="1" applyFont="1" applyFill="1" applyBorder="1" applyAlignment="1" applyProtection="1">
      <alignment horizontal="left" vertical="top" shrinkToFit="1"/>
    </xf>
    <xf numFmtId="0" fontId="6" fillId="3" borderId="12" xfId="0" applyFont="1" applyFill="1" applyBorder="1" applyAlignment="1" applyProtection="1">
      <alignment vertical="center" shrinkToFit="1"/>
    </xf>
    <xf numFmtId="0" fontId="6" fillId="3" borderId="4" xfId="0" applyFont="1" applyFill="1" applyBorder="1" applyAlignment="1" applyProtection="1">
      <alignment vertical="center" shrinkToFit="1"/>
    </xf>
    <xf numFmtId="0" fontId="6" fillId="3" borderId="8" xfId="0" applyFont="1" applyFill="1" applyBorder="1" applyAlignment="1" applyProtection="1">
      <alignment vertical="center" shrinkToFi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38" fontId="8" fillId="2" borderId="0" xfId="1" applyFont="1" applyFill="1" applyBorder="1" applyAlignment="1" applyProtection="1">
      <alignment horizontal="left" vertical="top" shrinkToFit="1"/>
    </xf>
    <xf numFmtId="38" fontId="8" fillId="2" borderId="51" xfId="1" applyFont="1" applyFill="1" applyBorder="1" applyAlignment="1" applyProtection="1">
      <alignment horizontal="left" vertical="center" wrapText="1"/>
    </xf>
    <xf numFmtId="38" fontId="8" fillId="2" borderId="0" xfId="1" applyFont="1" applyFill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 wrapText="1" shrinkToFit="1"/>
    </xf>
    <xf numFmtId="0" fontId="8" fillId="2" borderId="0" xfId="0" applyFont="1" applyFill="1" applyBorder="1" applyAlignment="1" applyProtection="1">
      <alignment vertical="center" shrinkToFit="1"/>
    </xf>
    <xf numFmtId="0" fontId="8" fillId="2" borderId="51" xfId="0" applyFont="1" applyFill="1" applyBorder="1" applyAlignment="1" applyProtection="1">
      <alignment vertical="center" wrapText="1" shrinkToFit="1"/>
    </xf>
    <xf numFmtId="0" fontId="6" fillId="0" borderId="50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</cellXfs>
  <cellStyles count="19">
    <cellStyle name="ハイパーリンク" xfId="18" builtinId="8"/>
    <cellStyle name="桁区切り" xfId="1" builtinId="6"/>
    <cellStyle name="桁区切り 2" xfId="5"/>
    <cellStyle name="桁区切り 2 2" xfId="6"/>
    <cellStyle name="桁区切り 2 3" xfId="7"/>
    <cellStyle name="桁区切り 3" xfId="8"/>
    <cellStyle name="桁区切り 4" xfId="9"/>
    <cellStyle name="桁区切り 5" xfId="4"/>
    <cellStyle name="桁区切り 6" xfId="3"/>
    <cellStyle name="通貨 2" xfId="10"/>
    <cellStyle name="標準" xfId="0" builtinId="0"/>
    <cellStyle name="標準 2" xfId="11"/>
    <cellStyle name="標準 2 2" xfId="12"/>
    <cellStyle name="標準 2 2 2" xfId="13"/>
    <cellStyle name="標準 3" xfId="14"/>
    <cellStyle name="標準 4" xfId="15"/>
    <cellStyle name="標準 5" xfId="16"/>
    <cellStyle name="標準 6" xfId="17"/>
    <cellStyle name="標準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26</xdr:row>
      <xdr:rowOff>19050</xdr:rowOff>
    </xdr:from>
    <xdr:to>
      <xdr:col>3</xdr:col>
      <xdr:colOff>114300</xdr:colOff>
      <xdr:row>60</xdr:row>
      <xdr:rowOff>2</xdr:rowOff>
    </xdr:to>
    <xdr:cxnSp macro="">
      <xdr:nvCxnSpPr>
        <xdr:cNvPr id="34" name="カギ線コネクタ 33"/>
        <xdr:cNvCxnSpPr/>
      </xdr:nvCxnSpPr>
      <xdr:spPr>
        <a:xfrm rot="5400000" flipH="1" flipV="1">
          <a:off x="-2433639" y="9101139"/>
          <a:ext cx="7458077" cy="304800"/>
        </a:xfrm>
        <a:prstGeom prst="bentConnector3">
          <a:avLst/>
        </a:prstGeom>
        <a:ln w="38100">
          <a:solidFill>
            <a:schemeClr val="accent6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47625</xdr:rowOff>
    </xdr:from>
    <xdr:to>
      <xdr:col>2</xdr:col>
      <xdr:colOff>22034</xdr:colOff>
      <xdr:row>2</xdr:row>
      <xdr:rowOff>49266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0" y="47625"/>
          <a:ext cx="1079309" cy="344541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見本</a:t>
          </a:r>
        </a:p>
      </xdr:txBody>
    </xdr:sp>
    <xdr:clientData/>
  </xdr:twoCellAnchor>
  <xdr:oneCellAnchor>
    <xdr:from>
      <xdr:col>9</xdr:col>
      <xdr:colOff>733425</xdr:colOff>
      <xdr:row>3</xdr:row>
      <xdr:rowOff>76200</xdr:rowOff>
    </xdr:from>
    <xdr:ext cx="3190875" cy="435567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7800975" y="590550"/>
          <a:ext cx="3190875" cy="435567"/>
        </a:xfrm>
        <a:prstGeom prst="round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活動ごとに①から⑥の手順で作成してください。</a:t>
          </a:r>
        </a:p>
      </xdr:txBody>
    </xdr:sp>
    <xdr:clientData/>
  </xdr:oneCellAnchor>
  <xdr:oneCellAnchor>
    <xdr:from>
      <xdr:col>10</xdr:col>
      <xdr:colOff>161925</xdr:colOff>
      <xdr:row>6</xdr:row>
      <xdr:rowOff>133350</xdr:rowOff>
    </xdr:from>
    <xdr:ext cx="2855595" cy="1088029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8229600" y="666750"/>
          <a:ext cx="2855595" cy="1088029"/>
        </a:xfrm>
        <a:prstGeom prst="wedgeRoundRectCallout">
          <a:avLst>
            <a:gd name="adj1" fmla="val -70550"/>
            <a:gd name="adj2" fmla="val -1628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900" b="0" u="sng"/>
            <a:t>①　都道府県協会名・部門／団体名・担当者名</a:t>
          </a:r>
          <a:endParaRPr kumimoji="1" lang="en-US" altLang="ja-JP" sz="900" b="0" u="sng"/>
        </a:p>
        <a:p>
          <a:pPr algn="l"/>
          <a:endParaRPr kumimoji="1" lang="en-US" altLang="ja-JP" sz="900" b="0" u="none"/>
        </a:p>
        <a:p>
          <a:pPr algn="l"/>
          <a:r>
            <a:rPr kumimoji="1" lang="ja-JP" altLang="en-US" sz="900" b="0" u="none"/>
            <a:t>協会名には、提出先の都道府県協会名を記入してください。</a:t>
          </a:r>
          <a:endParaRPr kumimoji="1" lang="en-US" altLang="ja-JP" sz="900" b="0" u="none"/>
        </a:p>
        <a:p>
          <a:pPr algn="l"/>
          <a:r>
            <a:rPr kumimoji="1" lang="ja-JP" altLang="en-US" sz="900" b="0" u="none"/>
            <a:t>部門／団体名・担当者名・連絡先（メールアドレスを含む）を記入してください。</a:t>
          </a:r>
          <a:endParaRPr kumimoji="1" lang="en-US" altLang="ja-JP" sz="900" b="0" u="none"/>
        </a:p>
      </xdr:txBody>
    </xdr:sp>
    <xdr:clientData/>
  </xdr:oneCellAnchor>
  <xdr:oneCellAnchor>
    <xdr:from>
      <xdr:col>10</xdr:col>
      <xdr:colOff>171450</xdr:colOff>
      <xdr:row>25</xdr:row>
      <xdr:rowOff>19051</xdr:rowOff>
    </xdr:from>
    <xdr:ext cx="2781300" cy="1495424"/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8201025" y="4791076"/>
          <a:ext cx="2781300" cy="1495424"/>
        </a:xfrm>
        <a:prstGeom prst="wedgeRoundRectCallout">
          <a:avLst>
            <a:gd name="adj1" fmla="val -65936"/>
            <a:gd name="adj2" fmla="val -2117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u="sng">
              <a:solidFill>
                <a:sysClr val="windowText" lastClr="000000"/>
              </a:solidFill>
            </a:rPr>
            <a:t>④　</a:t>
          </a:r>
          <a:r>
            <a:rPr kumimoji="1" lang="en-US" altLang="ja-JP" sz="900" u="sng">
              <a:solidFill>
                <a:sysClr val="windowText" lastClr="000000"/>
              </a:solidFill>
            </a:rPr>
            <a:t>[</a:t>
          </a:r>
          <a:r>
            <a:rPr kumimoji="1" lang="ja-JP" altLang="en-US" sz="900" u="sng">
              <a:solidFill>
                <a:sysClr val="windowText" lastClr="000000"/>
              </a:solidFill>
            </a:rPr>
            <a:t>収入</a:t>
          </a:r>
          <a:r>
            <a:rPr kumimoji="1" lang="en-US" altLang="ja-JP" sz="900" u="sng">
              <a:solidFill>
                <a:sysClr val="windowText" lastClr="000000"/>
              </a:solidFill>
            </a:rPr>
            <a:t>]</a:t>
          </a:r>
          <a:r>
            <a:rPr kumimoji="1" lang="ja-JP" altLang="en-US" sz="900" u="sng">
              <a:solidFill>
                <a:sysClr val="windowText" lastClr="000000"/>
              </a:solidFill>
            </a:rPr>
            <a:t>　金額　・　</a:t>
          </a:r>
          <a:r>
            <a:rPr kumimoji="1" lang="ja-JP" altLang="ja-JP" sz="9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摘要（内訳）／備考</a:t>
          </a:r>
          <a:endParaRPr lang="ja-JP" altLang="ja-JP" sz="900">
            <a:effectLst/>
          </a:endParaRPr>
        </a:p>
        <a:p>
          <a:pPr algn="l"/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 u="none">
              <a:solidFill>
                <a:sysClr val="windowText" lastClr="000000"/>
              </a:solidFill>
            </a:rPr>
            <a:t>D-fund</a:t>
          </a:r>
          <a:r>
            <a:rPr kumimoji="1" lang="ja-JP" altLang="en-US" sz="900" u="none">
              <a:solidFill>
                <a:sysClr val="windowText" lastClr="000000"/>
              </a:solidFill>
            </a:rPr>
            <a:t>　交付金申請額以外のそれぞれの</a:t>
          </a:r>
          <a:r>
            <a:rPr kumimoji="1" lang="ja-JP" altLang="en-US" sz="900">
              <a:solidFill>
                <a:sysClr val="windowText" lastClr="000000"/>
              </a:solidFill>
            </a:rPr>
            <a:t>収入金額を記入してください。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摘要（内訳）／備考</a:t>
          </a:r>
          <a:r>
            <a:rPr kumimoji="1" lang="ja-JP" altLang="en-US" sz="9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欄は、適時記入してください。</a:t>
          </a:r>
          <a:endParaRPr lang="ja-JP" altLang="ja-JP" sz="900" u="none"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10</xdr:col>
      <xdr:colOff>123825</xdr:colOff>
      <xdr:row>12</xdr:row>
      <xdr:rowOff>104775</xdr:rowOff>
    </xdr:from>
    <xdr:ext cx="2927212" cy="1261196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8191500" y="1857375"/>
          <a:ext cx="2927212" cy="1261196"/>
        </a:xfrm>
        <a:prstGeom prst="wedgeRoundRectCallout">
          <a:avLst>
            <a:gd name="adj1" fmla="val -74713"/>
            <a:gd name="adj2" fmla="val -2107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900" u="sng"/>
            <a:t>②　区分・活動名</a:t>
          </a:r>
          <a:endParaRPr kumimoji="1" lang="en-US" altLang="ja-JP" sz="900" u="sng"/>
        </a:p>
        <a:p>
          <a:pPr algn="l"/>
          <a:endParaRPr kumimoji="1" lang="en-US" altLang="ja-JP" sz="900" u="sng"/>
        </a:p>
        <a:p>
          <a:pPr algn="l"/>
          <a:r>
            <a:rPr kumimoji="1" lang="en-US" altLang="ja-JP" sz="900" u="none"/>
            <a:t> </a:t>
          </a:r>
          <a:r>
            <a:rPr kumimoji="1" lang="ja-JP" altLang="en-US" sz="900" u="none"/>
            <a:t>中区分と小区分は入力セルにカーソルを合わせ、▼で表示される項目の中から選択してください。</a:t>
          </a:r>
          <a:endParaRPr kumimoji="1" lang="en-US" altLang="ja-JP" sz="900" u="none"/>
        </a:p>
        <a:p>
          <a:pPr algn="l"/>
          <a:r>
            <a:rPr kumimoji="1" lang="ja-JP" altLang="en-US" sz="900" b="1" u="none">
              <a:solidFill>
                <a:srgbClr val="FF0000"/>
              </a:solidFill>
            </a:rPr>
            <a:t>  （中区分⇒小区分の順で選択してください。）</a:t>
          </a:r>
          <a:endParaRPr kumimoji="1" lang="en-US" altLang="ja-JP" sz="900" b="1" u="none">
            <a:solidFill>
              <a:srgbClr val="FF0000"/>
            </a:solidFill>
          </a:endParaRPr>
        </a:p>
        <a:p>
          <a:pPr algn="l"/>
          <a:r>
            <a:rPr kumimoji="1" lang="ja-JP" altLang="en-US" sz="900" u="none"/>
            <a:t> 活動名には、大会名等や事業名を記入してください。</a:t>
          </a:r>
          <a:endParaRPr kumimoji="1" lang="en-US" altLang="ja-JP" sz="900" u="none"/>
        </a:p>
        <a:p>
          <a:pPr algn="l"/>
          <a:endParaRPr kumimoji="1" lang="ja-JP" altLang="en-US" sz="1000" u="none"/>
        </a:p>
      </xdr:txBody>
    </xdr:sp>
    <xdr:clientData/>
  </xdr:oneCellAnchor>
  <xdr:oneCellAnchor>
    <xdr:from>
      <xdr:col>10</xdr:col>
      <xdr:colOff>161925</xdr:colOff>
      <xdr:row>19</xdr:row>
      <xdr:rowOff>171450</xdr:rowOff>
    </xdr:from>
    <xdr:ext cx="2884170" cy="1394460"/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8191500" y="3238500"/>
          <a:ext cx="2884170" cy="1394460"/>
        </a:xfrm>
        <a:prstGeom prst="wedgeRoundRectCallout">
          <a:avLst>
            <a:gd name="adj1" fmla="val -85502"/>
            <a:gd name="adj2" fmla="val -3686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900" u="sng"/>
            <a:t>③　内容</a:t>
          </a:r>
          <a:endParaRPr kumimoji="1" lang="en-US" altLang="ja-JP" sz="900" u="sng"/>
        </a:p>
        <a:p>
          <a:pPr algn="l"/>
          <a:endParaRPr kumimoji="1" lang="en-US" altLang="ja-JP" sz="900" u="none"/>
        </a:p>
        <a:p>
          <a:pPr algn="l"/>
          <a:r>
            <a:rPr kumimoji="1" lang="ja-JP" altLang="en-US" sz="900" u="none"/>
            <a:t>できる限り活動の内容の詳細がわかるように記入してください。</a:t>
          </a:r>
          <a:endParaRPr kumimoji="1" lang="en-US" altLang="ja-JP" sz="900" u="none"/>
        </a:p>
        <a:p>
          <a:pPr algn="l"/>
          <a:endParaRPr kumimoji="1" lang="en-US" altLang="ja-JP" sz="900" u="none"/>
        </a:p>
        <a:p>
          <a:pPr algn="l"/>
          <a:r>
            <a:rPr kumimoji="1" lang="en-US" altLang="ja-JP" sz="900" u="none"/>
            <a:t>※</a:t>
          </a:r>
          <a:r>
            <a:rPr kumimoji="1" lang="ja-JP" altLang="en-US" sz="900" u="none"/>
            <a:t>期間について、本欄に書ききれない場合は別紙で活動カレンダーを添付してください。</a:t>
          </a:r>
        </a:p>
        <a:p>
          <a:pPr algn="l"/>
          <a:endParaRPr kumimoji="1" lang="en-US" altLang="ja-JP" sz="900" u="none"/>
        </a:p>
      </xdr:txBody>
    </xdr:sp>
    <xdr:clientData/>
  </xdr:oneCellAnchor>
  <xdr:oneCellAnchor>
    <xdr:from>
      <xdr:col>10</xdr:col>
      <xdr:colOff>438150</xdr:colOff>
      <xdr:row>37</xdr:row>
      <xdr:rowOff>190501</xdr:rowOff>
    </xdr:from>
    <xdr:ext cx="2628900" cy="2095500"/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8467725" y="7591426"/>
          <a:ext cx="2628900" cy="2095500"/>
        </a:xfrm>
        <a:prstGeom prst="wedgeRoundRectCallout">
          <a:avLst>
            <a:gd name="adj1" fmla="val -83117"/>
            <a:gd name="adj2" fmla="val -2188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kumimoji="1" lang="ja-JP" altLang="en-US" sz="1100" u="sng">
              <a:solidFill>
                <a:sysClr val="windowText" lastClr="000000"/>
              </a:solidFill>
            </a:rPr>
            <a:t>⑤　</a:t>
          </a:r>
          <a:r>
            <a:rPr kumimoji="1" lang="en-US" altLang="ja-JP" sz="1100" u="sng">
              <a:solidFill>
                <a:sysClr val="windowText" lastClr="000000"/>
              </a:solidFill>
            </a:rPr>
            <a:t>[</a:t>
          </a:r>
          <a:r>
            <a:rPr kumimoji="1" lang="ja-JP" altLang="en-US" sz="1100" u="sng">
              <a:solidFill>
                <a:sysClr val="windowText" lastClr="000000"/>
              </a:solidFill>
            </a:rPr>
            <a:t>支出</a:t>
          </a:r>
          <a:r>
            <a:rPr kumimoji="1" lang="en-US" altLang="ja-JP" sz="1100" u="sng">
              <a:solidFill>
                <a:sysClr val="windowText" lastClr="000000"/>
              </a:solidFill>
            </a:rPr>
            <a:t>]</a:t>
          </a:r>
          <a:r>
            <a:rPr kumimoji="1" lang="ja-JP" altLang="en-US" sz="1100" u="sng">
              <a:solidFill>
                <a:sysClr val="windowText" lastClr="000000"/>
              </a:solidFill>
            </a:rPr>
            <a:t>　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（対象経費・対象外経費）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支出金額</a:t>
          </a:r>
          <a:endParaRPr kumimoji="1" lang="en-US" altLang="ja-JP" sz="1100" b="1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u="sng">
              <a:solidFill>
                <a:srgbClr val="FF0000"/>
              </a:solidFill>
            </a:rPr>
            <a:t>総事業費（対象事業の支出総額）</a:t>
          </a:r>
          <a:r>
            <a:rPr kumimoji="1" lang="ja-JP" altLang="en-US" sz="1100">
              <a:solidFill>
                <a:sysClr val="windowText" lastClr="000000"/>
              </a:solidFill>
            </a:rPr>
            <a:t>を記入してください。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u="sng">
              <a:solidFill>
                <a:sysClr val="windowText" lastClr="000000"/>
              </a:solidFill>
            </a:rPr>
            <a:t>対象経費・対象外経費</a:t>
          </a:r>
          <a:endParaRPr kumimoji="1" lang="en-US" altLang="ja-JP" sz="1100" b="1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総事業費の中から、申請要項（</a:t>
          </a:r>
          <a:r>
            <a:rPr kumimoji="1" lang="en-US" altLang="ja-JP" sz="1100">
              <a:solidFill>
                <a:sysClr val="windowText" lastClr="000000"/>
              </a:solidFill>
            </a:rPr>
            <a:t>8-3.</a:t>
          </a:r>
          <a:r>
            <a:rPr kumimoji="1" lang="ja-JP" altLang="en-US" sz="1100">
              <a:solidFill>
                <a:sysClr val="windowText" lastClr="000000"/>
              </a:solidFill>
            </a:rPr>
            <a:t>ファンドＡ交付金　対象経費基準）に基づき経費の金額を記入してください。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6</xdr:col>
      <xdr:colOff>428624</xdr:colOff>
      <xdr:row>55</xdr:row>
      <xdr:rowOff>57150</xdr:rowOff>
    </xdr:from>
    <xdr:ext cx="3590925" cy="904875"/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4562474" y="11915775"/>
          <a:ext cx="3590925" cy="904875"/>
        </a:xfrm>
        <a:prstGeom prst="wedgeRoundRectCallout">
          <a:avLst>
            <a:gd name="adj1" fmla="val -85185"/>
            <a:gd name="adj2" fmla="val 2116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交付金申請上限額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none">
              <a:solidFill>
                <a:sysClr val="windowText" lastClr="000000"/>
              </a:solidFill>
            </a:rPr>
            <a:t>活動単位における交付金申請上限額（割合）を定めました。</a:t>
          </a:r>
          <a:endParaRPr kumimoji="1" lang="en-US" altLang="ja-JP" sz="900" u="none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 u="none">
              <a:solidFill>
                <a:sysClr val="windowText" lastClr="000000"/>
              </a:solidFill>
            </a:rPr>
            <a:t>※</a:t>
          </a:r>
          <a:r>
            <a:rPr kumimoji="1" lang="ja-JP" altLang="en-US" sz="900" u="none">
              <a:solidFill>
                <a:sysClr val="windowText" lastClr="000000"/>
              </a:solidFill>
            </a:rPr>
            <a:t>自動計算されるので、記入は不要です。</a:t>
          </a:r>
          <a:endParaRPr kumimoji="1" lang="en-US" altLang="ja-JP" sz="900" u="none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 u="none">
              <a:solidFill>
                <a:sysClr val="windowText" lastClr="000000"/>
              </a:solidFill>
            </a:rPr>
            <a:t>※</a:t>
          </a:r>
          <a:r>
            <a:rPr kumimoji="1" lang="ja-JP" altLang="en-US" sz="900" u="none">
              <a:solidFill>
                <a:sysClr val="windowText" lastClr="000000"/>
              </a:solidFill>
            </a:rPr>
            <a:t>千円以下切り捨ての設定となっています。</a:t>
          </a:r>
          <a:endParaRPr kumimoji="1" lang="en-US" altLang="ja-JP" sz="900" u="none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4</xdr:col>
      <xdr:colOff>66675</xdr:colOff>
      <xdr:row>40</xdr:row>
      <xdr:rowOff>28574</xdr:rowOff>
    </xdr:from>
    <xdr:to>
      <xdr:col>5</xdr:col>
      <xdr:colOff>38100</xdr:colOff>
      <xdr:row>61</xdr:row>
      <xdr:rowOff>19050</xdr:rowOff>
    </xdr:to>
    <xdr:sp macro="" textlink="">
      <xdr:nvSpPr>
        <xdr:cNvPr id="16" name="角丸四角形 15"/>
        <xdr:cNvSpPr/>
      </xdr:nvSpPr>
      <xdr:spPr>
        <a:xfrm>
          <a:off x="2362200" y="8086724"/>
          <a:ext cx="933450" cy="4514851"/>
        </a:xfrm>
        <a:prstGeom prst="roundRect">
          <a:avLst/>
        </a:prstGeom>
        <a:noFill/>
        <a:ln w="50800" cmpd="sng">
          <a:solidFill>
            <a:srgbClr val="00B0F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476250</xdr:colOff>
      <xdr:row>42</xdr:row>
      <xdr:rowOff>47625</xdr:rowOff>
    </xdr:from>
    <xdr:ext cx="4067175" cy="800099"/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3733800" y="8543925"/>
          <a:ext cx="4067175" cy="800099"/>
        </a:xfrm>
        <a:prstGeom prst="wedgeRoundRectCallout">
          <a:avLst>
            <a:gd name="adj1" fmla="val -59629"/>
            <a:gd name="adj2" fmla="val -24525"/>
            <a:gd name="adj3" fmla="val 16667"/>
          </a:avLst>
        </a:prstGeom>
        <a:ln>
          <a:solidFill>
            <a:srgbClr val="00B0F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noAutofit/>
        </a:bodyPr>
        <a:lstStyle/>
        <a:p>
          <a:pPr algn="l"/>
          <a:r>
            <a:rPr kumimoji="1" lang="ja-JP" altLang="en-US" sz="1050" u="none"/>
            <a:t>「活動別　収支予算書」　</a:t>
          </a:r>
          <a:r>
            <a:rPr kumimoji="1" lang="en-US" altLang="ja-JP" sz="1050" u="none"/>
            <a:t>【</a:t>
          </a:r>
          <a:r>
            <a:rPr kumimoji="1" lang="ja-JP" altLang="en-US" sz="1050" u="none"/>
            <a:t>支出</a:t>
          </a:r>
          <a:r>
            <a:rPr kumimoji="1" lang="en-US" altLang="ja-JP" sz="1050" u="none"/>
            <a:t>】</a:t>
          </a:r>
          <a:r>
            <a:rPr kumimoji="1" lang="ja-JP" altLang="en-US" sz="1050" u="none"/>
            <a:t>　対象経費の</a:t>
          </a:r>
          <a:endParaRPr kumimoji="1" lang="en-US" altLang="ja-JP" sz="1050" u="none"/>
        </a:p>
        <a:p>
          <a:pPr algn="l"/>
          <a:r>
            <a:rPr kumimoji="1" lang="ja-JP" altLang="en-US" sz="1050" u="none"/>
            <a:t>青点線・内側をコピーして、収支予算書集計表（様式</a:t>
          </a:r>
          <a:r>
            <a:rPr kumimoji="1" lang="en-US" altLang="ja-JP" sz="1050" u="none"/>
            <a:t>1-2</a:t>
          </a:r>
          <a:r>
            <a:rPr kumimoji="1" lang="ja-JP" altLang="en-US" sz="1050" u="none"/>
            <a:t>①</a:t>
          </a:r>
          <a:r>
            <a:rPr kumimoji="1" lang="en-US" altLang="ja-JP" sz="1050" u="none"/>
            <a:t>_A</a:t>
          </a:r>
          <a:r>
            <a:rPr kumimoji="1" lang="ja-JP" altLang="en-US" sz="1050" u="none"/>
            <a:t>）の青点線へ</a:t>
          </a:r>
          <a:r>
            <a:rPr kumimoji="1" lang="ja-JP" altLang="en-US" sz="1050" b="1" u="none">
              <a:solidFill>
                <a:srgbClr val="FF0000"/>
              </a:solidFill>
            </a:rPr>
            <a:t>値の貼り付け</a:t>
          </a:r>
          <a:r>
            <a:rPr kumimoji="1" lang="ja-JP" altLang="en-US" sz="1050" u="none"/>
            <a:t>をして金額を転記してください。</a:t>
          </a:r>
          <a:endParaRPr kumimoji="1" lang="en-US" altLang="ja-JP" sz="1050" u="none"/>
        </a:p>
      </xdr:txBody>
    </xdr:sp>
    <xdr:clientData/>
  </xdr:oneCellAnchor>
  <xdr:oneCellAnchor>
    <xdr:from>
      <xdr:col>1</xdr:col>
      <xdr:colOff>666749</xdr:colOff>
      <xdr:row>27</xdr:row>
      <xdr:rowOff>161925</xdr:rowOff>
    </xdr:from>
    <xdr:ext cx="2562225" cy="434161"/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847724" y="5372100"/>
          <a:ext cx="2562225" cy="434161"/>
        </a:xfrm>
        <a:prstGeom prst="wedgeRoundRectCallout">
          <a:avLst>
            <a:gd name="adj1" fmla="val -12506"/>
            <a:gd name="adj2" fmla="val -48794"/>
            <a:gd name="adj3" fmla="val 16667"/>
          </a:avLst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 u="sng">
              <a:solidFill>
                <a:sysClr val="windowText" lastClr="000000"/>
              </a:solidFill>
            </a:rPr>
            <a:t>D-fund</a:t>
          </a:r>
          <a:r>
            <a:rPr kumimoji="1" lang="ja-JP" altLang="en-US" sz="900" u="sng">
              <a:solidFill>
                <a:sysClr val="windowText" lastClr="000000"/>
              </a:solidFill>
            </a:rPr>
            <a:t>　交付金申請額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希望する交付金申請額を記入すると反映します。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828675</xdr:colOff>
      <xdr:row>60</xdr:row>
      <xdr:rowOff>0</xdr:rowOff>
    </xdr:from>
    <xdr:ext cx="2266952" cy="381000"/>
    <xdr:sp macro="" textlink="">
      <xdr:nvSpPr>
        <xdr:cNvPr id="18" name="角丸四角形吹き出し 1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1009650" y="12982575"/>
          <a:ext cx="2266952" cy="381000"/>
        </a:xfrm>
        <a:prstGeom prst="wedgeRoundRectCallout">
          <a:avLst>
            <a:gd name="adj1" fmla="val -12506"/>
            <a:gd name="adj2" fmla="val -48794"/>
            <a:gd name="adj3" fmla="val 16667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6</xdr:col>
      <xdr:colOff>95250</xdr:colOff>
      <xdr:row>60</xdr:row>
      <xdr:rowOff>228600</xdr:rowOff>
    </xdr:from>
    <xdr:ext cx="4362450" cy="809625"/>
    <xdr:sp macro="" textlink="">
      <xdr:nvSpPr>
        <xdr:cNvPr id="23" name="角丸四角形吹き出し 22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4229100" y="13211175"/>
          <a:ext cx="4362450" cy="809625"/>
        </a:xfrm>
        <a:prstGeom prst="wedgeRoundRectCallout">
          <a:avLst>
            <a:gd name="adj1" fmla="val -71371"/>
            <a:gd name="adj2" fmla="val -5379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交付金申請額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1" u="sng">
              <a:solidFill>
                <a:srgbClr val="FF0000"/>
              </a:solidFill>
            </a:rPr>
            <a:t>交付金申請上限額の範囲内で、希望する交付金申請金額を記入してください。</a:t>
          </a:r>
          <a:endParaRPr kumimoji="1" lang="en-US" altLang="ja-JP" sz="900" b="1" u="sng">
            <a:solidFill>
              <a:srgbClr val="FF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</a:rPr>
            <a:t>入力した金額は、</a:t>
          </a:r>
          <a:r>
            <a:rPr kumimoji="1" lang="en-US" altLang="ja-JP" sz="900">
              <a:solidFill>
                <a:sysClr val="windowText" lastClr="000000"/>
              </a:solidFill>
            </a:rPr>
            <a:t>[</a:t>
          </a:r>
          <a:r>
            <a:rPr kumimoji="1" lang="ja-JP" altLang="en-US" sz="900">
              <a:solidFill>
                <a:sysClr val="windowText" lastClr="000000"/>
              </a:solidFill>
            </a:rPr>
            <a:t>収入</a:t>
          </a:r>
          <a:r>
            <a:rPr kumimoji="1" lang="en-US" altLang="ja-JP" sz="900">
              <a:solidFill>
                <a:sysClr val="windowText" lastClr="000000"/>
              </a:solidFill>
            </a:rPr>
            <a:t>]</a:t>
          </a:r>
          <a:r>
            <a:rPr kumimoji="1" lang="ja-JP" altLang="en-US" sz="900">
              <a:solidFill>
                <a:sysClr val="windowText" lastClr="000000"/>
              </a:solidFill>
            </a:rPr>
            <a:t>の「</a:t>
          </a:r>
          <a:r>
            <a:rPr kumimoji="1" lang="en-US" altLang="ja-JP" sz="900">
              <a:solidFill>
                <a:sysClr val="windowText" lastClr="000000"/>
              </a:solidFill>
            </a:rPr>
            <a:t>D-fund</a:t>
          </a:r>
          <a:r>
            <a:rPr kumimoji="1" lang="ja-JP" altLang="en-US" sz="900" baseline="0">
              <a:solidFill>
                <a:sysClr val="windowText" lastClr="000000"/>
              </a:solidFill>
            </a:rPr>
            <a:t>　収入</a:t>
          </a:r>
          <a:r>
            <a:rPr kumimoji="1" lang="ja-JP" altLang="en-US" sz="900">
              <a:solidFill>
                <a:sysClr val="windowText" lastClr="000000"/>
              </a:solidFill>
            </a:rPr>
            <a:t>」へ自動転記されます。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千円未満四捨五入の設定となっています。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9</xdr:col>
      <xdr:colOff>0</xdr:colOff>
      <xdr:row>50</xdr:row>
      <xdr:rowOff>95250</xdr:rowOff>
    </xdr:from>
    <xdr:ext cx="2562225" cy="710833"/>
    <xdr:sp macro="" textlink="">
      <xdr:nvSpPr>
        <xdr:cNvPr id="19" name="角丸四角形吹き出し 1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067550" y="10344150"/>
          <a:ext cx="2562225" cy="710833"/>
        </a:xfrm>
        <a:prstGeom prst="wedgeRoundRectCallout">
          <a:avLst>
            <a:gd name="adj1" fmla="val -12506"/>
            <a:gd name="adj2" fmla="val -48794"/>
            <a:gd name="adj3" fmla="val 16667"/>
          </a:avLst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eaLnBrk="1" fontAlgn="auto" latinLnBrk="0" hangingPunct="1"/>
          <a:r>
            <a:rPr kumimoji="1" lang="ja-JP" alt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摘要（内訳）／備考</a:t>
          </a:r>
          <a:endParaRPr lang="ja-JP" altLang="ja-JP" sz="11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摘要（内訳）／備考欄は、適時記入してください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100">
            <a:effectLst/>
          </a:endParaRPr>
        </a:p>
      </xdr:txBody>
    </xdr:sp>
    <xdr:clientData/>
  </xdr:oneCellAnchor>
  <xdr:twoCellAnchor>
    <xdr:from>
      <xdr:col>0</xdr:col>
      <xdr:colOff>0</xdr:colOff>
      <xdr:row>10</xdr:row>
      <xdr:rowOff>85725</xdr:rowOff>
    </xdr:from>
    <xdr:to>
      <xdr:col>1</xdr:col>
      <xdr:colOff>581025</xdr:colOff>
      <xdr:row>12</xdr:row>
      <xdr:rowOff>123825</xdr:rowOff>
    </xdr:to>
    <xdr:sp macro="" textlink="">
      <xdr:nvSpPr>
        <xdr:cNvPr id="20" name="円/楕円 19"/>
        <xdr:cNvSpPr/>
      </xdr:nvSpPr>
      <xdr:spPr bwMode="auto">
        <a:xfrm>
          <a:off x="0" y="1419225"/>
          <a:ext cx="762000" cy="45720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</xdr:colOff>
      <xdr:row>6</xdr:row>
      <xdr:rowOff>161924</xdr:rowOff>
    </xdr:from>
    <xdr:to>
      <xdr:col>4</xdr:col>
      <xdr:colOff>552450</xdr:colOff>
      <xdr:row>9</xdr:row>
      <xdr:rowOff>59621</xdr:rowOff>
    </xdr:to>
    <xdr:sp macro="" textlink="">
      <xdr:nvSpPr>
        <xdr:cNvPr id="21" name="角丸四角形吹き出し 20"/>
        <xdr:cNvSpPr/>
      </xdr:nvSpPr>
      <xdr:spPr bwMode="auto">
        <a:xfrm>
          <a:off x="190500" y="695324"/>
          <a:ext cx="2657475" cy="488247"/>
        </a:xfrm>
        <a:prstGeom prst="wedgeRoundRectCallout">
          <a:avLst>
            <a:gd name="adj1" fmla="val -31359"/>
            <a:gd name="adj2" fmla="val 107143"/>
            <a:gd name="adj3" fmla="val 16667"/>
          </a:avLst>
        </a:prstGeom>
        <a:ln w="28575">
          <a:solidFill>
            <a:schemeClr val="accent6"/>
          </a:solidFill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 upright="1"/>
        <a:lstStyle/>
        <a:p>
          <a:pPr algn="l"/>
          <a:r>
            <a:rPr kumimoji="1" lang="ja-JP" altLang="en-US" sz="1100"/>
            <a:t>該当する箇所に○をつけてください。</a:t>
          </a:r>
        </a:p>
      </xdr:txBody>
    </xdr:sp>
    <xdr:clientData/>
  </xdr:twoCellAnchor>
  <xdr:twoCellAnchor>
    <xdr:from>
      <xdr:col>6</xdr:col>
      <xdr:colOff>800101</xdr:colOff>
      <xdr:row>2</xdr:row>
      <xdr:rowOff>161925</xdr:rowOff>
    </xdr:from>
    <xdr:to>
      <xdr:col>9</xdr:col>
      <xdr:colOff>409575</xdr:colOff>
      <xdr:row>5</xdr:row>
      <xdr:rowOff>4076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/>
      </xdr:nvSpPr>
      <xdr:spPr>
        <a:xfrm>
          <a:off x="4933951" y="504825"/>
          <a:ext cx="2543174" cy="366026"/>
        </a:xfrm>
        <a:prstGeom prst="roundRect">
          <a:avLst/>
        </a:prstGeom>
        <a:ln>
          <a:solidFill>
            <a:srgbClr val="FFC00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/>
            <a:t>管理番号欄は、</a:t>
          </a:r>
          <a:r>
            <a:rPr kumimoji="1" lang="en-US" altLang="ja-JP" sz="900"/>
            <a:t>JBA</a:t>
          </a:r>
          <a:r>
            <a:rPr kumimoji="1" lang="ja-JP" altLang="en-US" sz="900"/>
            <a:t>使用欄　　（入力不要）</a:t>
          </a:r>
        </a:p>
      </xdr:txBody>
    </xdr:sp>
    <xdr:clientData/>
  </xdr:twoCellAnchor>
  <xdr:twoCellAnchor>
    <xdr:from>
      <xdr:col>2</xdr:col>
      <xdr:colOff>247650</xdr:colOff>
      <xdr:row>25</xdr:row>
      <xdr:rowOff>209550</xdr:rowOff>
    </xdr:from>
    <xdr:to>
      <xdr:col>4</xdr:col>
      <xdr:colOff>66675</xdr:colOff>
      <xdr:row>53</xdr:row>
      <xdr:rowOff>200026</xdr:rowOff>
    </xdr:to>
    <xdr:sp macro="" textlink="">
      <xdr:nvSpPr>
        <xdr:cNvPr id="24" name="角丸四角形 23"/>
        <xdr:cNvSpPr/>
      </xdr:nvSpPr>
      <xdr:spPr>
        <a:xfrm>
          <a:off x="1304925" y="5495925"/>
          <a:ext cx="1057275" cy="6124576"/>
        </a:xfrm>
        <a:prstGeom prst="roundRect">
          <a:avLst/>
        </a:prstGeom>
        <a:noFill/>
        <a:ln>
          <a:solidFill>
            <a:srgbClr val="92D05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342900</xdr:colOff>
      <xdr:row>21</xdr:row>
      <xdr:rowOff>152400</xdr:rowOff>
    </xdr:from>
    <xdr:ext cx="3130768" cy="785836"/>
    <xdr:sp macro="" textlink="">
      <xdr:nvSpPr>
        <xdr:cNvPr id="25" name="角丸四角形吹き出し 2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638425" y="4238625"/>
          <a:ext cx="3130768" cy="785836"/>
        </a:xfrm>
        <a:prstGeom prst="wedgeRoundRectCallout">
          <a:avLst>
            <a:gd name="adj1" fmla="val -59086"/>
            <a:gd name="adj2" fmla="val 103575"/>
            <a:gd name="adj3" fmla="val 16667"/>
          </a:avLst>
        </a:prstGeom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900" u="sng"/>
            <a:t>予算　</a:t>
          </a:r>
          <a:r>
            <a:rPr kumimoji="1" lang="en-US" altLang="ja-JP" sz="900" u="sng"/>
            <a:t>[</a:t>
          </a:r>
          <a:r>
            <a:rPr kumimoji="1" lang="ja-JP" altLang="en-US" sz="900" u="sng"/>
            <a:t>収入</a:t>
          </a:r>
          <a:r>
            <a:rPr kumimoji="1" lang="en-US" altLang="ja-JP" sz="900" u="sng"/>
            <a:t>]</a:t>
          </a:r>
          <a:r>
            <a:rPr kumimoji="1" lang="ja-JP" altLang="en-US" sz="900" u="sng"/>
            <a:t>　・　</a:t>
          </a:r>
          <a:r>
            <a:rPr kumimoji="1" lang="en-US" altLang="ja-JP" sz="900" u="sng"/>
            <a:t>[</a:t>
          </a:r>
          <a:r>
            <a:rPr kumimoji="1" lang="ja-JP" altLang="en-US" sz="900" u="sng"/>
            <a:t>支出</a:t>
          </a:r>
          <a:r>
            <a:rPr kumimoji="1" lang="en-US" altLang="ja-JP" sz="900" u="sng"/>
            <a:t>]</a:t>
          </a:r>
        </a:p>
        <a:p>
          <a:pPr algn="l"/>
          <a:r>
            <a:rPr kumimoji="1" lang="ja-JP" altLang="en-US" sz="900" u="none"/>
            <a:t>「活動別　収支予算書」の</a:t>
          </a:r>
          <a:r>
            <a:rPr kumimoji="1" lang="en-US" altLang="ja-JP" sz="900" u="none"/>
            <a:t>[</a:t>
          </a:r>
          <a:r>
            <a:rPr kumimoji="1" lang="ja-JP" altLang="en-US" sz="900" u="none"/>
            <a:t>収入</a:t>
          </a:r>
          <a:r>
            <a:rPr kumimoji="1" lang="ja-JP" altLang="en-US" sz="900" u="none" baseline="0"/>
            <a:t> </a:t>
          </a:r>
          <a:r>
            <a:rPr kumimoji="1" lang="en-US" altLang="ja-JP" sz="900" u="none" baseline="0"/>
            <a:t>2.</a:t>
          </a:r>
          <a:r>
            <a:rPr kumimoji="1" lang="ja-JP" altLang="en-US" sz="900" u="none" baseline="0"/>
            <a:t>協賛金</a:t>
          </a:r>
          <a:r>
            <a:rPr kumimoji="1" lang="en-US" altLang="ja-JP" sz="900" u="none" baseline="0"/>
            <a:t>]</a:t>
          </a:r>
          <a:r>
            <a:rPr kumimoji="1" lang="ja-JP" altLang="en-US" sz="900" u="none"/>
            <a:t>　から</a:t>
          </a:r>
          <a:r>
            <a:rPr kumimoji="1" lang="en-US" altLang="ja-JP" sz="900" u="none"/>
            <a:t>[</a:t>
          </a:r>
          <a:r>
            <a:rPr kumimoji="1" lang="ja-JP" altLang="en-US" sz="900" u="none"/>
            <a:t>支出　</a:t>
          </a:r>
          <a:r>
            <a:rPr kumimoji="1" lang="en-US" altLang="ja-JP" sz="900" u="none"/>
            <a:t>14.</a:t>
          </a:r>
          <a:r>
            <a:rPr kumimoji="1" lang="ja-JP" altLang="en-US" sz="900" u="none"/>
            <a:t>雑費</a:t>
          </a:r>
          <a:r>
            <a:rPr kumimoji="1" lang="en-US" altLang="ja-JP" sz="900" u="none"/>
            <a:t>]</a:t>
          </a:r>
          <a:r>
            <a:rPr kumimoji="1" lang="ja-JP" altLang="en-US" sz="900" u="none"/>
            <a:t>　の</a:t>
          </a:r>
          <a:r>
            <a:rPr kumimoji="1" lang="en-US" altLang="ja-JP" sz="900" u="none"/>
            <a:t>【</a:t>
          </a:r>
          <a:r>
            <a:rPr kumimoji="1" lang="ja-JP" altLang="en-US" sz="900" u="none"/>
            <a:t>金額欄</a:t>
          </a:r>
          <a:r>
            <a:rPr kumimoji="1" lang="en-US" altLang="ja-JP" sz="900" u="none"/>
            <a:t>】</a:t>
          </a:r>
          <a:r>
            <a:rPr kumimoji="1" lang="ja-JP" altLang="en-US" sz="900" u="none"/>
            <a:t>をコピーして、</a:t>
          </a:r>
          <a:r>
            <a:rPr kumimoji="1" lang="en-US" altLang="ja-JP" sz="900" u="none"/>
            <a:t>『</a:t>
          </a:r>
          <a:r>
            <a:rPr kumimoji="1" lang="ja-JP" altLang="en-US" sz="900" u="none"/>
            <a:t>活動別　収支報告書（様式</a:t>
          </a:r>
          <a:r>
            <a:rPr kumimoji="1" lang="en-US" altLang="ja-JP" sz="900" u="none"/>
            <a:t>3-2</a:t>
          </a:r>
          <a:r>
            <a:rPr kumimoji="1" lang="ja-JP" altLang="en-US" sz="900" u="none"/>
            <a:t>②</a:t>
          </a:r>
          <a:r>
            <a:rPr kumimoji="1" lang="en-US" altLang="ja-JP" sz="900" u="none"/>
            <a:t>_A』</a:t>
          </a:r>
          <a:r>
            <a:rPr kumimoji="1" lang="ja-JP" altLang="en-US" sz="900" u="none"/>
            <a:t>へ</a:t>
          </a:r>
          <a:r>
            <a:rPr kumimoji="1" lang="ja-JP" altLang="en-US" sz="900" b="1" u="none">
              <a:solidFill>
                <a:srgbClr val="FF0000"/>
              </a:solidFill>
            </a:rPr>
            <a:t>値の貼り付け</a:t>
          </a:r>
          <a:r>
            <a:rPr kumimoji="1" lang="ja-JP" altLang="en-US" sz="900" u="none"/>
            <a:t>をして金額を転記してください。</a:t>
          </a:r>
          <a:endParaRPr kumimoji="1" lang="en-US" altLang="ja-JP" sz="900" u="none"/>
        </a:p>
        <a:p>
          <a:pPr algn="l"/>
          <a:endParaRPr kumimoji="1" lang="en-US" altLang="ja-JP" sz="900" u="sng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63500" cmpd="sng">
          <a:solidFill>
            <a:srgbClr val="00B0F0"/>
          </a:solidFill>
          <a:prstDash val="dash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@def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64"/>
  <sheetViews>
    <sheetView showGridLines="0" tabSelected="1" zoomScaleNormal="100" workbookViewId="0">
      <selection activeCell="D1" sqref="D1"/>
    </sheetView>
  </sheetViews>
  <sheetFormatPr defaultColWidth="9" defaultRowHeight="13.5"/>
  <cols>
    <col min="1" max="1" width="2.375" style="16" customWidth="1"/>
    <col min="2" max="2" width="11.5" style="16" customWidth="1"/>
    <col min="3" max="3" width="3.625" style="16" customWidth="1"/>
    <col min="4" max="5" width="12.625" style="67" customWidth="1"/>
    <col min="6" max="6" width="11.5" style="67" customWidth="1"/>
    <col min="7" max="7" width="13.25" style="16" customWidth="1"/>
    <col min="8" max="10" width="12.625" style="16" customWidth="1"/>
    <col min="11" max="16384" width="9" style="16"/>
  </cols>
  <sheetData>
    <row r="4" spans="1:10">
      <c r="A4" s="15" t="s">
        <v>36</v>
      </c>
      <c r="B4" s="15"/>
      <c r="C4" s="15"/>
    </row>
    <row r="5" spans="1:10" ht="14.25">
      <c r="A5" s="134" t="s">
        <v>35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0" ht="14.25">
      <c r="A6" s="17"/>
      <c r="B6" s="17"/>
      <c r="C6" s="17"/>
      <c r="D6" s="68"/>
      <c r="E6" s="68"/>
      <c r="F6" s="68"/>
      <c r="G6" s="17"/>
      <c r="H6" s="15" t="s">
        <v>69</v>
      </c>
      <c r="I6" s="14" t="str">
        <f>IF(D15="","",VLOOKUP(D15,区分表!$J$2:$K$35,2,FALSE))</f>
        <v>①-1-1</v>
      </c>
    </row>
    <row r="7" spans="1:10">
      <c r="A7" s="15"/>
      <c r="B7" s="15"/>
      <c r="C7" s="15"/>
      <c r="G7" s="18"/>
    </row>
    <row r="8" spans="1:10" ht="16.5" customHeight="1">
      <c r="A8" s="19"/>
      <c r="B8" s="19"/>
      <c r="C8" s="19"/>
      <c r="G8" s="66" t="s">
        <v>37</v>
      </c>
      <c r="H8" s="142" t="s">
        <v>89</v>
      </c>
      <c r="I8" s="142"/>
      <c r="J8" s="142"/>
    </row>
    <row r="9" spans="1:10" ht="16.5" customHeight="1">
      <c r="A9" s="19"/>
      <c r="B9" s="19"/>
      <c r="C9" s="19"/>
      <c r="G9" s="66" t="s">
        <v>44</v>
      </c>
      <c r="H9" s="142" t="s">
        <v>90</v>
      </c>
      <c r="I9" s="142"/>
      <c r="J9" s="142"/>
    </row>
    <row r="10" spans="1:10" ht="16.5" customHeight="1">
      <c r="A10" s="22"/>
      <c r="B10" s="22"/>
      <c r="C10" s="22"/>
      <c r="D10" s="22"/>
      <c r="G10" s="66" t="s">
        <v>38</v>
      </c>
      <c r="H10" s="142" t="s">
        <v>91</v>
      </c>
      <c r="I10" s="142"/>
      <c r="J10" s="142"/>
    </row>
    <row r="11" spans="1:10" ht="16.5" customHeight="1">
      <c r="G11" s="66" t="s">
        <v>39</v>
      </c>
      <c r="H11" s="142" t="s">
        <v>92</v>
      </c>
      <c r="I11" s="142"/>
      <c r="J11" s="142"/>
    </row>
    <row r="12" spans="1:10" ht="16.5" customHeight="1">
      <c r="A12" s="22" t="s">
        <v>155</v>
      </c>
      <c r="G12" s="66" t="s">
        <v>40</v>
      </c>
      <c r="H12" s="143" t="s">
        <v>93</v>
      </c>
      <c r="I12" s="142"/>
      <c r="J12" s="142"/>
    </row>
    <row r="13" spans="1:10">
      <c r="A13" s="138"/>
      <c r="B13" s="138"/>
      <c r="C13" s="138"/>
      <c r="D13" s="138"/>
      <c r="E13" s="138"/>
      <c r="F13" s="69"/>
      <c r="G13" s="20"/>
      <c r="H13" s="20"/>
      <c r="I13" s="20"/>
    </row>
    <row r="14" spans="1:10" ht="16.5" customHeight="1">
      <c r="A14" s="147" t="s">
        <v>41</v>
      </c>
      <c r="B14" s="148"/>
      <c r="C14" s="149"/>
      <c r="D14" s="135" t="s">
        <v>94</v>
      </c>
      <c r="E14" s="136"/>
      <c r="F14" s="136"/>
      <c r="G14" s="136"/>
      <c r="H14" s="136"/>
      <c r="I14" s="136"/>
      <c r="J14" s="137"/>
    </row>
    <row r="15" spans="1:10" ht="16.5" customHeight="1">
      <c r="A15" s="150" t="s">
        <v>42</v>
      </c>
      <c r="B15" s="151"/>
      <c r="C15" s="152"/>
      <c r="D15" s="139" t="s">
        <v>58</v>
      </c>
      <c r="E15" s="140"/>
      <c r="F15" s="140"/>
      <c r="G15" s="140"/>
      <c r="H15" s="140"/>
      <c r="I15" s="140"/>
      <c r="J15" s="141"/>
    </row>
    <row r="16" spans="1:10" ht="16.5" customHeight="1">
      <c r="A16" s="153" t="s">
        <v>32</v>
      </c>
      <c r="B16" s="154"/>
      <c r="C16" s="155"/>
      <c r="D16" s="135" t="s">
        <v>95</v>
      </c>
      <c r="E16" s="136"/>
      <c r="F16" s="136"/>
      <c r="G16" s="136"/>
      <c r="H16" s="136"/>
      <c r="I16" s="136"/>
      <c r="J16" s="137"/>
    </row>
    <row r="17" spans="1:10">
      <c r="A17" s="144" t="s">
        <v>31</v>
      </c>
      <c r="B17" s="145"/>
      <c r="C17" s="145"/>
      <c r="D17" s="145"/>
      <c r="E17" s="145"/>
      <c r="F17" s="145"/>
      <c r="G17" s="145"/>
      <c r="H17" s="145"/>
      <c r="I17" s="145"/>
      <c r="J17" s="146"/>
    </row>
    <row r="18" spans="1:10">
      <c r="A18" s="156" t="s">
        <v>96</v>
      </c>
      <c r="B18" s="157"/>
      <c r="C18" s="157"/>
      <c r="D18" s="157"/>
      <c r="E18" s="157"/>
      <c r="F18" s="157"/>
      <c r="G18" s="157"/>
      <c r="H18" s="157"/>
      <c r="I18" s="157"/>
      <c r="J18" s="158"/>
    </row>
    <row r="19" spans="1:10">
      <c r="A19" s="121" t="s">
        <v>97</v>
      </c>
      <c r="B19" s="122"/>
      <c r="C19" s="122"/>
      <c r="D19" s="122"/>
      <c r="E19" s="122"/>
      <c r="F19" s="122"/>
      <c r="G19" s="122"/>
      <c r="H19" s="122"/>
      <c r="I19" s="122"/>
      <c r="J19" s="123"/>
    </row>
    <row r="20" spans="1:10" ht="26.45" customHeight="1">
      <c r="A20" s="121" t="s">
        <v>98</v>
      </c>
      <c r="B20" s="122"/>
      <c r="C20" s="122"/>
      <c r="D20" s="122"/>
      <c r="E20" s="122"/>
      <c r="F20" s="122"/>
      <c r="G20" s="122"/>
      <c r="H20" s="122"/>
      <c r="I20" s="122"/>
      <c r="J20" s="123"/>
    </row>
    <row r="21" spans="1:10">
      <c r="A21" s="121" t="s">
        <v>99</v>
      </c>
      <c r="B21" s="122"/>
      <c r="C21" s="122"/>
      <c r="D21" s="122"/>
      <c r="E21" s="122"/>
      <c r="F21" s="122"/>
      <c r="G21" s="122"/>
      <c r="H21" s="122"/>
      <c r="I21" s="122"/>
      <c r="J21" s="123"/>
    </row>
    <row r="22" spans="1:10" ht="45.95" customHeight="1">
      <c r="A22" s="128" t="s">
        <v>100</v>
      </c>
      <c r="B22" s="129"/>
      <c r="C22" s="129"/>
      <c r="D22" s="129"/>
      <c r="E22" s="129"/>
      <c r="F22" s="129"/>
      <c r="G22" s="129"/>
      <c r="H22" s="129"/>
      <c r="I22" s="129"/>
      <c r="J22" s="130"/>
    </row>
    <row r="23" spans="1:10" ht="14.25" customHeight="1">
      <c r="A23" s="21"/>
      <c r="B23" s="21"/>
      <c r="C23" s="21"/>
      <c r="D23" s="70"/>
      <c r="E23" s="70"/>
      <c r="F23" s="70"/>
      <c r="G23" s="21"/>
      <c r="H23" s="21"/>
      <c r="I23" s="21"/>
      <c r="J23" s="21"/>
    </row>
    <row r="24" spans="1:10" s="23" customFormat="1" ht="17.45" customHeight="1">
      <c r="A24" s="22" t="s">
        <v>4</v>
      </c>
      <c r="B24" s="22"/>
      <c r="C24" s="22"/>
      <c r="D24" s="71"/>
      <c r="E24" s="124" t="s">
        <v>3</v>
      </c>
      <c r="F24" s="124"/>
      <c r="G24" s="124"/>
      <c r="H24" s="124"/>
      <c r="I24" s="124"/>
      <c r="J24" s="124"/>
    </row>
    <row r="25" spans="1:10" s="23" customFormat="1" ht="17.45" customHeight="1">
      <c r="A25" s="125" t="s">
        <v>0</v>
      </c>
      <c r="B25" s="126"/>
      <c r="C25" s="127"/>
      <c r="D25" s="81" t="s">
        <v>1</v>
      </c>
      <c r="E25" s="131" t="s">
        <v>10</v>
      </c>
      <c r="F25" s="132"/>
      <c r="G25" s="132"/>
      <c r="H25" s="132"/>
      <c r="I25" s="132"/>
      <c r="J25" s="133"/>
    </row>
    <row r="26" spans="1:10" s="23" customFormat="1" ht="17.45" customHeight="1">
      <c r="A26" s="159" t="s">
        <v>156</v>
      </c>
      <c r="B26" s="160"/>
      <c r="C26" s="161"/>
      <c r="D26" s="87">
        <f>E61</f>
        <v>200000</v>
      </c>
      <c r="E26" s="109"/>
      <c r="F26" s="110"/>
      <c r="G26" s="110"/>
      <c r="H26" s="110"/>
      <c r="I26" s="110"/>
      <c r="J26" s="111"/>
    </row>
    <row r="27" spans="1:10" s="23" customFormat="1" ht="17.45" customHeight="1">
      <c r="A27" s="100" t="s">
        <v>45</v>
      </c>
      <c r="B27" s="101"/>
      <c r="C27" s="102"/>
      <c r="D27" s="24">
        <v>50000</v>
      </c>
      <c r="E27" s="109" t="s">
        <v>101</v>
      </c>
      <c r="F27" s="110"/>
      <c r="G27" s="110"/>
      <c r="H27" s="110"/>
      <c r="I27" s="110"/>
      <c r="J27" s="111"/>
    </row>
    <row r="28" spans="1:10" s="23" customFormat="1" ht="17.45" customHeight="1">
      <c r="A28" s="100" t="s">
        <v>46</v>
      </c>
      <c r="B28" s="101"/>
      <c r="C28" s="102"/>
      <c r="D28" s="24"/>
      <c r="E28" s="109"/>
      <c r="F28" s="110"/>
      <c r="G28" s="110"/>
      <c r="H28" s="110"/>
      <c r="I28" s="110"/>
      <c r="J28" s="111"/>
    </row>
    <row r="29" spans="1:10" s="23" customFormat="1" ht="17.45" customHeight="1">
      <c r="A29" s="100" t="s">
        <v>47</v>
      </c>
      <c r="B29" s="101"/>
      <c r="C29" s="102"/>
      <c r="D29" s="24"/>
      <c r="E29" s="109"/>
      <c r="F29" s="110"/>
      <c r="G29" s="110"/>
      <c r="H29" s="110"/>
      <c r="I29" s="110"/>
      <c r="J29" s="111"/>
    </row>
    <row r="30" spans="1:10" s="23" customFormat="1" ht="17.45" customHeight="1">
      <c r="A30" s="118" t="s">
        <v>48</v>
      </c>
      <c r="B30" s="119"/>
      <c r="C30" s="120"/>
      <c r="D30" s="24"/>
      <c r="E30" s="109"/>
      <c r="F30" s="110"/>
      <c r="G30" s="110"/>
      <c r="H30" s="110"/>
      <c r="I30" s="110"/>
      <c r="J30" s="111"/>
    </row>
    <row r="31" spans="1:10" s="23" customFormat="1" ht="17.45" customHeight="1">
      <c r="A31" s="100" t="s">
        <v>49</v>
      </c>
      <c r="B31" s="101"/>
      <c r="C31" s="102"/>
      <c r="D31" s="24"/>
      <c r="E31" s="109"/>
      <c r="F31" s="110"/>
      <c r="G31" s="110"/>
      <c r="H31" s="110"/>
      <c r="I31" s="110"/>
      <c r="J31" s="111"/>
    </row>
    <row r="32" spans="1:10" s="23" customFormat="1" ht="17.45" customHeight="1">
      <c r="A32" s="118" t="s">
        <v>50</v>
      </c>
      <c r="B32" s="119"/>
      <c r="C32" s="120"/>
      <c r="D32" s="24">
        <v>320000</v>
      </c>
      <c r="E32" s="109" t="s">
        <v>147</v>
      </c>
      <c r="F32" s="110"/>
      <c r="G32" s="110"/>
      <c r="H32" s="110"/>
      <c r="I32" s="110"/>
      <c r="J32" s="111"/>
    </row>
    <row r="33" spans="1:10" s="23" customFormat="1" ht="17.45" customHeight="1">
      <c r="A33" s="100" t="s">
        <v>51</v>
      </c>
      <c r="B33" s="101"/>
      <c r="C33" s="102"/>
      <c r="D33" s="24"/>
      <c r="E33" s="109"/>
      <c r="F33" s="110"/>
      <c r="G33" s="110"/>
      <c r="H33" s="110"/>
      <c r="I33" s="110"/>
      <c r="J33" s="111"/>
    </row>
    <row r="34" spans="1:10" s="23" customFormat="1" ht="17.45" customHeight="1">
      <c r="A34" s="100" t="s">
        <v>52</v>
      </c>
      <c r="B34" s="101"/>
      <c r="C34" s="102"/>
      <c r="D34" s="24">
        <v>100000</v>
      </c>
      <c r="E34" s="109" t="s">
        <v>154</v>
      </c>
      <c r="F34" s="110"/>
      <c r="G34" s="110"/>
      <c r="H34" s="110"/>
      <c r="I34" s="110"/>
      <c r="J34" s="111"/>
    </row>
    <row r="35" spans="1:10" s="23" customFormat="1" ht="17.45" customHeight="1">
      <c r="A35" s="118" t="s">
        <v>53</v>
      </c>
      <c r="B35" s="119"/>
      <c r="C35" s="120"/>
      <c r="D35" s="24"/>
      <c r="E35" s="109"/>
      <c r="F35" s="110"/>
      <c r="G35" s="110"/>
      <c r="H35" s="110"/>
      <c r="I35" s="110"/>
      <c r="J35" s="111"/>
    </row>
    <row r="36" spans="1:10" s="23" customFormat="1" ht="17.45" customHeight="1" thickBot="1">
      <c r="A36" s="105" t="s">
        <v>54</v>
      </c>
      <c r="B36" s="106"/>
      <c r="C36" s="107"/>
      <c r="D36" s="25"/>
      <c r="E36" s="115"/>
      <c r="F36" s="116"/>
      <c r="G36" s="116"/>
      <c r="H36" s="116"/>
      <c r="I36" s="116"/>
      <c r="J36" s="117"/>
    </row>
    <row r="37" spans="1:10" s="23" customFormat="1" ht="17.45" customHeight="1" thickTop="1">
      <c r="A37" s="162" t="s">
        <v>2</v>
      </c>
      <c r="B37" s="163"/>
      <c r="C37" s="164"/>
      <c r="D37" s="92">
        <f>SUM(D26:D36)</f>
        <v>670000</v>
      </c>
      <c r="E37" s="50"/>
      <c r="F37" s="51"/>
      <c r="G37" s="16"/>
      <c r="H37" s="16"/>
      <c r="I37" s="16"/>
      <c r="J37" s="16"/>
    </row>
    <row r="38" spans="1:10" s="28" customFormat="1" ht="17.45" customHeight="1">
      <c r="A38" s="26"/>
      <c r="B38" s="26"/>
      <c r="C38" s="26"/>
      <c r="D38" s="27"/>
      <c r="E38" s="48"/>
      <c r="F38" s="48"/>
      <c r="G38" s="16"/>
      <c r="H38" s="16"/>
      <c r="I38" s="16"/>
      <c r="J38" s="16"/>
    </row>
    <row r="39" spans="1:10" s="23" customFormat="1" ht="17.45" customHeight="1">
      <c r="A39" s="22" t="s">
        <v>5</v>
      </c>
      <c r="B39" s="22"/>
      <c r="C39" s="22"/>
      <c r="D39" s="71"/>
      <c r="E39" s="71"/>
      <c r="F39" s="71"/>
    </row>
    <row r="40" spans="1:10" s="23" customFormat="1" ht="17.45" customHeight="1">
      <c r="A40" s="125" t="s">
        <v>0</v>
      </c>
      <c r="B40" s="126"/>
      <c r="C40" s="127"/>
      <c r="D40" s="81" t="s">
        <v>1</v>
      </c>
      <c r="E40" s="72" t="s">
        <v>55</v>
      </c>
      <c r="F40" s="73" t="s">
        <v>56</v>
      </c>
      <c r="G40" s="125" t="s">
        <v>10</v>
      </c>
      <c r="H40" s="126"/>
      <c r="I40" s="126"/>
      <c r="J40" s="127"/>
    </row>
    <row r="41" spans="1:10" s="23" customFormat="1" ht="17.45" customHeight="1">
      <c r="A41" s="100" t="s">
        <v>6</v>
      </c>
      <c r="B41" s="101"/>
      <c r="C41" s="102"/>
      <c r="D41" s="24">
        <v>15000</v>
      </c>
      <c r="E41" s="74">
        <v>15000</v>
      </c>
      <c r="F41" s="75"/>
      <c r="G41" s="112" t="s">
        <v>102</v>
      </c>
      <c r="H41" s="113"/>
      <c r="I41" s="113"/>
      <c r="J41" s="114"/>
    </row>
    <row r="42" spans="1:10" s="23" customFormat="1" ht="17.45" customHeight="1">
      <c r="A42" s="100" t="s">
        <v>7</v>
      </c>
      <c r="B42" s="101"/>
      <c r="C42" s="102"/>
      <c r="D42" s="24">
        <v>320000</v>
      </c>
      <c r="E42" s="74">
        <v>320000</v>
      </c>
      <c r="F42" s="75"/>
      <c r="G42" s="112" t="s">
        <v>103</v>
      </c>
      <c r="H42" s="113"/>
      <c r="I42" s="113"/>
      <c r="J42" s="114"/>
    </row>
    <row r="43" spans="1:10" s="23" customFormat="1" ht="17.45" customHeight="1">
      <c r="A43" s="100" t="s">
        <v>9</v>
      </c>
      <c r="B43" s="101"/>
      <c r="C43" s="102"/>
      <c r="D43" s="24">
        <v>20000</v>
      </c>
      <c r="E43" s="74">
        <v>20000</v>
      </c>
      <c r="F43" s="75"/>
      <c r="G43" s="112"/>
      <c r="H43" s="113"/>
      <c r="I43" s="113"/>
      <c r="J43" s="114"/>
    </row>
    <row r="44" spans="1:10" s="23" customFormat="1" ht="17.45" customHeight="1">
      <c r="A44" s="100" t="s">
        <v>72</v>
      </c>
      <c r="B44" s="101"/>
      <c r="C44" s="102"/>
      <c r="D44" s="24">
        <v>30000</v>
      </c>
      <c r="E44" s="74">
        <v>30000</v>
      </c>
      <c r="F44" s="75"/>
      <c r="G44" s="112"/>
      <c r="H44" s="113"/>
      <c r="I44" s="113"/>
      <c r="J44" s="114"/>
    </row>
    <row r="45" spans="1:10" s="23" customFormat="1" ht="17.45" customHeight="1">
      <c r="A45" s="100" t="s">
        <v>73</v>
      </c>
      <c r="B45" s="101"/>
      <c r="C45" s="102"/>
      <c r="D45" s="24"/>
      <c r="E45" s="76"/>
      <c r="F45" s="75" t="str">
        <f>IF(D45=""," ",D45)</f>
        <v xml:space="preserve"> </v>
      </c>
      <c r="G45" s="112"/>
      <c r="H45" s="113"/>
      <c r="I45" s="113"/>
      <c r="J45" s="114"/>
    </row>
    <row r="46" spans="1:10" s="23" customFormat="1" ht="17.45" customHeight="1">
      <c r="A46" s="100" t="s">
        <v>74</v>
      </c>
      <c r="B46" s="101"/>
      <c r="C46" s="102"/>
      <c r="D46" s="24"/>
      <c r="E46" s="76"/>
      <c r="F46" s="75" t="str">
        <f>IF(D46=""," ",D46)</f>
        <v xml:space="preserve"> </v>
      </c>
      <c r="G46" s="112"/>
      <c r="H46" s="113"/>
      <c r="I46" s="113"/>
      <c r="J46" s="114"/>
    </row>
    <row r="47" spans="1:10" s="23" customFormat="1" ht="17.45" customHeight="1">
      <c r="A47" s="100" t="s">
        <v>75</v>
      </c>
      <c r="B47" s="101"/>
      <c r="C47" s="102"/>
      <c r="D47" s="24">
        <v>30000</v>
      </c>
      <c r="E47" s="74">
        <v>30000</v>
      </c>
      <c r="F47" s="75"/>
      <c r="G47" s="112" t="s">
        <v>104</v>
      </c>
      <c r="H47" s="113"/>
      <c r="I47" s="113"/>
      <c r="J47" s="114"/>
    </row>
    <row r="48" spans="1:10" s="23" customFormat="1" ht="17.45" customHeight="1">
      <c r="A48" s="100" t="s">
        <v>81</v>
      </c>
      <c r="B48" s="101"/>
      <c r="C48" s="102"/>
      <c r="D48" s="24"/>
      <c r="E48" s="76"/>
      <c r="F48" s="75" t="str">
        <f>IF(D48=""," ",D48)</f>
        <v xml:space="preserve"> </v>
      </c>
      <c r="G48" s="112"/>
      <c r="H48" s="113"/>
      <c r="I48" s="113"/>
      <c r="J48" s="114"/>
    </row>
    <row r="49" spans="1:11" s="23" customFormat="1" ht="17.45" customHeight="1">
      <c r="A49" s="100" t="s">
        <v>76</v>
      </c>
      <c r="B49" s="101"/>
      <c r="C49" s="102"/>
      <c r="D49" s="24"/>
      <c r="E49" s="74"/>
      <c r="F49" s="75"/>
      <c r="G49" s="112"/>
      <c r="H49" s="113"/>
      <c r="I49" s="113"/>
      <c r="J49" s="114"/>
    </row>
    <row r="50" spans="1:11" s="23" customFormat="1" ht="17.45" customHeight="1">
      <c r="A50" s="100" t="s">
        <v>77</v>
      </c>
      <c r="B50" s="101"/>
      <c r="C50" s="102"/>
      <c r="D50" s="24">
        <v>40000</v>
      </c>
      <c r="E50" s="76"/>
      <c r="F50" s="75">
        <f>IF(D50=""," ",D50)</f>
        <v>40000</v>
      </c>
      <c r="G50" s="112" t="s">
        <v>153</v>
      </c>
      <c r="H50" s="113"/>
      <c r="I50" s="113"/>
      <c r="J50" s="114"/>
    </row>
    <row r="51" spans="1:11" s="23" customFormat="1" ht="17.45" customHeight="1">
      <c r="A51" s="100" t="s">
        <v>8</v>
      </c>
      <c r="B51" s="101"/>
      <c r="C51" s="102"/>
      <c r="D51" s="24">
        <v>1000</v>
      </c>
      <c r="E51" s="74">
        <v>1000</v>
      </c>
      <c r="F51" s="75"/>
      <c r="G51" s="112" t="s">
        <v>105</v>
      </c>
      <c r="H51" s="113"/>
      <c r="I51" s="113"/>
      <c r="J51" s="114"/>
    </row>
    <row r="52" spans="1:11" s="23" customFormat="1" ht="17.45" customHeight="1">
      <c r="A52" s="100" t="s">
        <v>78</v>
      </c>
      <c r="B52" s="101"/>
      <c r="C52" s="102"/>
      <c r="D52" s="24">
        <v>30000</v>
      </c>
      <c r="E52" s="74">
        <v>30000</v>
      </c>
      <c r="F52" s="75"/>
      <c r="G52" s="112"/>
      <c r="H52" s="113"/>
      <c r="I52" s="113"/>
      <c r="J52" s="114"/>
    </row>
    <row r="53" spans="1:11" s="23" customFormat="1" ht="17.45" customHeight="1">
      <c r="A53" s="100" t="s">
        <v>79</v>
      </c>
      <c r="B53" s="101"/>
      <c r="C53" s="102"/>
      <c r="D53" s="24">
        <v>160000</v>
      </c>
      <c r="E53" s="74">
        <v>160000</v>
      </c>
      <c r="F53" s="75"/>
      <c r="G53" s="112" t="s">
        <v>146</v>
      </c>
      <c r="H53" s="113"/>
      <c r="I53" s="113"/>
      <c r="J53" s="114"/>
    </row>
    <row r="54" spans="1:11" s="23" customFormat="1" ht="17.45" customHeight="1" thickBot="1">
      <c r="A54" s="105" t="s">
        <v>80</v>
      </c>
      <c r="B54" s="106"/>
      <c r="C54" s="107"/>
      <c r="D54" s="24"/>
      <c r="E54" s="77"/>
      <c r="F54" s="78" t="str">
        <f>IF(D54=""," ",D54)</f>
        <v xml:space="preserve"> </v>
      </c>
      <c r="G54" s="165"/>
      <c r="H54" s="165"/>
      <c r="I54" s="165"/>
      <c r="J54" s="165"/>
    </row>
    <row r="55" spans="1:11" ht="17.45" customHeight="1" thickTop="1">
      <c r="A55" s="108" t="s">
        <v>2</v>
      </c>
      <c r="B55" s="108"/>
      <c r="C55" s="108"/>
      <c r="D55" s="92">
        <f>SUM(D41:D54)</f>
        <v>646000</v>
      </c>
      <c r="E55" s="93">
        <f>SUM(E41:E54)</f>
        <v>606000</v>
      </c>
      <c r="F55" s="94">
        <f>SUM(F41:F54)</f>
        <v>40000</v>
      </c>
      <c r="G55" s="96" t="str">
        <f>IF((E55+F55)=D55,"合計額一致","合計額が合っていません")</f>
        <v>合計額一致</v>
      </c>
      <c r="H55" s="95"/>
      <c r="K55" s="29"/>
    </row>
    <row r="56" spans="1:11" ht="14.25" thickBot="1">
      <c r="B56" s="30"/>
      <c r="C56" s="30"/>
      <c r="D56" s="71"/>
      <c r="F56" s="166" t="s">
        <v>148</v>
      </c>
      <c r="G56" s="166"/>
      <c r="H56" s="166"/>
      <c r="I56" s="166"/>
      <c r="J56" s="166"/>
    </row>
    <row r="57" spans="1:11" ht="21" customHeight="1" thickBot="1">
      <c r="A57" s="18"/>
      <c r="B57" s="88" t="s">
        <v>84</v>
      </c>
      <c r="C57" s="89"/>
      <c r="D57" s="90">
        <f>D37-D55</f>
        <v>24000</v>
      </c>
      <c r="F57" s="169" t="s">
        <v>149</v>
      </c>
      <c r="G57" s="170"/>
      <c r="H57" s="170"/>
      <c r="I57" s="170"/>
      <c r="J57" s="170"/>
    </row>
    <row r="58" spans="1:11" ht="9.75" customHeight="1" thickBot="1">
      <c r="A58" s="18"/>
      <c r="B58" s="18"/>
      <c r="D58" s="82"/>
      <c r="F58" s="79"/>
      <c r="G58" s="31"/>
      <c r="H58" s="31"/>
      <c r="I58" s="31"/>
      <c r="J58" s="31"/>
    </row>
    <row r="59" spans="1:11" ht="33.75" customHeight="1" thickBot="1">
      <c r="A59" s="18"/>
      <c r="B59" s="32"/>
      <c r="C59" s="103" t="s">
        <v>86</v>
      </c>
      <c r="D59" s="104"/>
      <c r="E59" s="91">
        <f>IFERROR(VLOOKUP($D$15,区分表!$J:$M,4,FALSE),"")</f>
        <v>258000</v>
      </c>
      <c r="F59" s="171" t="s">
        <v>151</v>
      </c>
      <c r="G59" s="169"/>
      <c r="H59" s="169"/>
      <c r="I59" s="169"/>
      <c r="J59" s="169"/>
    </row>
    <row r="60" spans="1:11" ht="9.75" customHeight="1" thickBot="1">
      <c r="A60" s="18"/>
      <c r="B60" s="32"/>
      <c r="C60" s="33"/>
      <c r="D60" s="34"/>
      <c r="E60" s="65"/>
      <c r="F60" s="31"/>
      <c r="G60" s="31"/>
      <c r="H60" s="31"/>
      <c r="I60" s="31"/>
      <c r="J60" s="31"/>
    </row>
    <row r="61" spans="1:11" ht="27.75" customHeight="1" thickBot="1">
      <c r="A61" s="18"/>
      <c r="B61" s="32"/>
      <c r="C61" s="97" t="s">
        <v>87</v>
      </c>
      <c r="D61" s="98"/>
      <c r="E61" s="86">
        <v>200000</v>
      </c>
      <c r="F61" s="167" t="s">
        <v>157</v>
      </c>
      <c r="G61" s="168"/>
      <c r="H61" s="168"/>
      <c r="I61" s="168"/>
      <c r="J61" s="168"/>
    </row>
    <row r="62" spans="1:11" ht="16.5" customHeight="1" thickBot="1">
      <c r="A62" s="64"/>
      <c r="B62" s="64"/>
      <c r="C62" s="99" t="s">
        <v>152</v>
      </c>
      <c r="D62" s="99"/>
      <c r="F62" s="168" t="s">
        <v>150</v>
      </c>
      <c r="G62" s="168"/>
      <c r="H62" s="168"/>
      <c r="I62" s="168"/>
      <c r="J62" s="168"/>
    </row>
    <row r="63" spans="1:11" ht="21" customHeight="1" thickBot="1">
      <c r="A63" s="18"/>
      <c r="B63" s="32"/>
      <c r="C63" s="97" t="s">
        <v>85</v>
      </c>
      <c r="D63" s="98"/>
      <c r="E63" s="49"/>
      <c r="J63" s="35"/>
    </row>
    <row r="64" spans="1:11" s="36" customFormat="1" ht="13.15" customHeight="1">
      <c r="D64" s="80"/>
      <c r="E64" s="80"/>
      <c r="F64" s="80"/>
    </row>
  </sheetData>
  <mergeCells count="85">
    <mergeCell ref="F56:J56"/>
    <mergeCell ref="F61:J61"/>
    <mergeCell ref="F62:J62"/>
    <mergeCell ref="F57:J57"/>
    <mergeCell ref="F59:J59"/>
    <mergeCell ref="G54:J54"/>
    <mergeCell ref="G49:J49"/>
    <mergeCell ref="G50:J50"/>
    <mergeCell ref="G51:J51"/>
    <mergeCell ref="G52:J52"/>
    <mergeCell ref="G53:J53"/>
    <mergeCell ref="G47:J47"/>
    <mergeCell ref="G48:J48"/>
    <mergeCell ref="A26:C26"/>
    <mergeCell ref="G40:J40"/>
    <mergeCell ref="G41:J41"/>
    <mergeCell ref="A36:C36"/>
    <mergeCell ref="A40:C40"/>
    <mergeCell ref="A37:C37"/>
    <mergeCell ref="A44:C44"/>
    <mergeCell ref="A47:C47"/>
    <mergeCell ref="E30:J30"/>
    <mergeCell ref="E31:J31"/>
    <mergeCell ref="A41:C41"/>
    <mergeCell ref="A33:C33"/>
    <mergeCell ref="E26:J26"/>
    <mergeCell ref="A45:C45"/>
    <mergeCell ref="A17:J17"/>
    <mergeCell ref="A14:C14"/>
    <mergeCell ref="A15:C15"/>
    <mergeCell ref="A16:C16"/>
    <mergeCell ref="A18:J18"/>
    <mergeCell ref="A5:J5"/>
    <mergeCell ref="D16:J16"/>
    <mergeCell ref="A13:E13"/>
    <mergeCell ref="D14:J14"/>
    <mergeCell ref="D15:J15"/>
    <mergeCell ref="H8:J8"/>
    <mergeCell ref="H9:J9"/>
    <mergeCell ref="H10:J10"/>
    <mergeCell ref="H11:J11"/>
    <mergeCell ref="H12:J12"/>
    <mergeCell ref="A19:J19"/>
    <mergeCell ref="A20:J20"/>
    <mergeCell ref="E24:J24"/>
    <mergeCell ref="A25:C25"/>
    <mergeCell ref="A21:J21"/>
    <mergeCell ref="A22:J22"/>
    <mergeCell ref="E25:J25"/>
    <mergeCell ref="A42:C42"/>
    <mergeCell ref="A43:C43"/>
    <mergeCell ref="G42:J42"/>
    <mergeCell ref="G43:J43"/>
    <mergeCell ref="A34:C34"/>
    <mergeCell ref="A35:C35"/>
    <mergeCell ref="A31:C31"/>
    <mergeCell ref="A32:C32"/>
    <mergeCell ref="A30:C30"/>
    <mergeCell ref="A27:C27"/>
    <mergeCell ref="A28:C28"/>
    <mergeCell ref="A29:C29"/>
    <mergeCell ref="E27:J27"/>
    <mergeCell ref="G46:J46"/>
    <mergeCell ref="E32:J32"/>
    <mergeCell ref="E33:J33"/>
    <mergeCell ref="E34:J34"/>
    <mergeCell ref="E35:J35"/>
    <mergeCell ref="E36:J36"/>
    <mergeCell ref="G45:J45"/>
    <mergeCell ref="G44:J44"/>
    <mergeCell ref="E28:J28"/>
    <mergeCell ref="E29:J29"/>
    <mergeCell ref="C61:D61"/>
    <mergeCell ref="C63:D63"/>
    <mergeCell ref="C62:D62"/>
    <mergeCell ref="A46:C46"/>
    <mergeCell ref="A48:C48"/>
    <mergeCell ref="C59:D59"/>
    <mergeCell ref="A54:C54"/>
    <mergeCell ref="A55:C55"/>
    <mergeCell ref="A49:C49"/>
    <mergeCell ref="A50:C50"/>
    <mergeCell ref="A51:C51"/>
    <mergeCell ref="A52:C52"/>
    <mergeCell ref="A53:C53"/>
  </mergeCells>
  <phoneticPr fontId="2"/>
  <dataValidations count="2">
    <dataValidation type="list" allowBlank="1" showInputMessage="1" showErrorMessage="1" prompt="▼選択してください" sqref="D14:J14">
      <formula1>大区分</formula1>
    </dataValidation>
    <dataValidation type="list" allowBlank="1" showInputMessage="1" showErrorMessage="1" prompt="中区分を選択してから小区分を▼選択してください" sqref="D15:J15">
      <formula1>INDIRECT(D14)</formula1>
    </dataValidation>
  </dataValidations>
  <hyperlinks>
    <hyperlink ref="H12" r:id="rId1"/>
  </hyperlinks>
  <printOptions horizontalCentered="1"/>
  <pageMargins left="0.43307086614173229" right="0.23622047244094491" top="0.47244094488188981" bottom="0.55118110236220474" header="0.31496062992125984" footer="0.31496062992125984"/>
  <pageSetup paperSize="9" scale="6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Normal="100" workbookViewId="0"/>
  </sheetViews>
  <sheetFormatPr defaultRowHeight="13.5"/>
  <cols>
    <col min="1" max="1" width="5.75" customWidth="1"/>
    <col min="2" max="2" width="15.5" bestFit="1" customWidth="1"/>
    <col min="3" max="3" width="21.5" customWidth="1"/>
    <col min="4" max="4" width="40.5" bestFit="1" customWidth="1"/>
    <col min="5" max="5" width="30.5" bestFit="1" customWidth="1"/>
    <col min="6" max="6" width="15.875" bestFit="1" customWidth="1"/>
    <col min="7" max="7" width="27.25" bestFit="1" customWidth="1"/>
    <col min="10" max="10" width="44.625" bestFit="1" customWidth="1"/>
    <col min="11" max="12" width="9.25" bestFit="1" customWidth="1"/>
    <col min="13" max="13" width="9.25" style="60" bestFit="1" customWidth="1"/>
    <col min="14" max="14" width="5.25" bestFit="1" customWidth="1"/>
    <col min="16" max="16" width="5.25" bestFit="1" customWidth="1"/>
    <col min="18" max="18" width="5.25" bestFit="1" customWidth="1"/>
    <col min="20" max="20" width="5.25" bestFit="1" customWidth="1"/>
    <col min="22" max="22" width="5.25" bestFit="1" customWidth="1"/>
  </cols>
  <sheetData>
    <row r="1" spans="1:22" ht="31.5" customHeight="1" thickBot="1">
      <c r="A1" s="2" t="s">
        <v>11</v>
      </c>
      <c r="B1" s="1"/>
      <c r="C1" s="1"/>
      <c r="D1" s="1"/>
      <c r="E1" s="1"/>
      <c r="F1" s="1"/>
      <c r="G1" s="1"/>
      <c r="J1" s="47" t="s">
        <v>70</v>
      </c>
    </row>
    <row r="2" spans="1:22" ht="14.25" thickBot="1">
      <c r="A2" s="3" t="s">
        <v>43</v>
      </c>
      <c r="B2" s="4" t="s">
        <v>106</v>
      </c>
      <c r="C2" s="4" t="s">
        <v>12</v>
      </c>
      <c r="D2" s="8" t="s">
        <v>13</v>
      </c>
      <c r="E2" s="4" t="s">
        <v>14</v>
      </c>
      <c r="F2" s="12" t="s">
        <v>107</v>
      </c>
      <c r="G2" s="4" t="s">
        <v>15</v>
      </c>
      <c r="J2" s="45" t="s">
        <v>59</v>
      </c>
      <c r="K2" s="46"/>
      <c r="L2" s="46" t="s">
        <v>82</v>
      </c>
      <c r="M2" s="61" t="s">
        <v>83</v>
      </c>
      <c r="N2" s="13"/>
    </row>
    <row r="3" spans="1:22">
      <c r="A3" s="172" t="s">
        <v>16</v>
      </c>
      <c r="B3" s="5" t="s">
        <v>108</v>
      </c>
      <c r="C3" s="5" t="s">
        <v>17</v>
      </c>
      <c r="D3" s="9" t="s">
        <v>33</v>
      </c>
      <c r="E3" s="5" t="s">
        <v>109</v>
      </c>
      <c r="F3" s="9" t="s">
        <v>18</v>
      </c>
      <c r="G3" s="5" t="s">
        <v>19</v>
      </c>
      <c r="J3" s="41" t="s">
        <v>58</v>
      </c>
      <c r="K3" s="42" t="s">
        <v>110</v>
      </c>
      <c r="L3" s="52">
        <v>0.4</v>
      </c>
      <c r="M3" s="58">
        <f>ROUNDDOWN('様式1-２②_A（活動別収支予算書）見本'!$D$55*区分表!L3,-3)</f>
        <v>258000</v>
      </c>
    </row>
    <row r="4" spans="1:22">
      <c r="A4" s="173"/>
      <c r="B4" s="6" t="s">
        <v>111</v>
      </c>
      <c r="C4" s="6" t="s">
        <v>20</v>
      </c>
      <c r="D4" s="10" t="s">
        <v>71</v>
      </c>
      <c r="E4" s="6" t="s">
        <v>112</v>
      </c>
      <c r="F4" s="10" t="s">
        <v>22</v>
      </c>
      <c r="G4" s="6" t="s">
        <v>23</v>
      </c>
      <c r="J4" s="37" t="s">
        <v>60</v>
      </c>
      <c r="K4" s="38" t="s">
        <v>113</v>
      </c>
      <c r="L4" s="53">
        <v>0.4</v>
      </c>
      <c r="M4" s="59">
        <f>ROUNDDOWN('様式1-２②_A（活動別収支予算書）見本'!$D$55*区分表!L4,-3)</f>
        <v>258000</v>
      </c>
    </row>
    <row r="5" spans="1:22" ht="14.25" thickBot="1">
      <c r="A5" s="173"/>
      <c r="B5" s="6" t="s">
        <v>114</v>
      </c>
      <c r="C5" s="6" t="s">
        <v>25</v>
      </c>
      <c r="D5" s="10" t="s">
        <v>21</v>
      </c>
      <c r="E5" s="6" t="s">
        <v>115</v>
      </c>
      <c r="F5" s="10"/>
      <c r="G5" s="6"/>
      <c r="J5" s="37" t="s">
        <v>61</v>
      </c>
      <c r="K5" s="38" t="s">
        <v>116</v>
      </c>
      <c r="L5" s="53">
        <v>0.4</v>
      </c>
      <c r="M5" s="59">
        <f>ROUNDDOWN('様式1-２②_A（活動別収支予算書）見本'!$D$55*区分表!L5,-3)</f>
        <v>258000</v>
      </c>
      <c r="S5" s="13"/>
      <c r="T5" s="13"/>
      <c r="U5" s="13"/>
      <c r="V5" s="13"/>
    </row>
    <row r="6" spans="1:22" ht="14.25" thickBot="1">
      <c r="A6" s="173"/>
      <c r="B6" s="6"/>
      <c r="C6" s="6"/>
      <c r="D6" s="10" t="s">
        <v>24</v>
      </c>
      <c r="E6" s="6" t="s">
        <v>26</v>
      </c>
      <c r="F6" s="10"/>
      <c r="G6" s="6"/>
      <c r="J6" s="45" t="s">
        <v>12</v>
      </c>
      <c r="K6" s="46"/>
      <c r="L6" s="46"/>
      <c r="M6" s="61"/>
      <c r="N6" s="13"/>
      <c r="S6" s="13"/>
      <c r="T6" s="13"/>
      <c r="U6" s="13"/>
      <c r="V6" s="13"/>
    </row>
    <row r="7" spans="1:22">
      <c r="A7" s="173"/>
      <c r="B7" s="6"/>
      <c r="C7" s="6"/>
      <c r="D7" s="10" t="s">
        <v>34</v>
      </c>
      <c r="E7" s="6" t="s">
        <v>28</v>
      </c>
      <c r="F7" s="10"/>
      <c r="G7" s="6"/>
      <c r="J7" s="41" t="s">
        <v>17</v>
      </c>
      <c r="K7" s="42" t="s">
        <v>117</v>
      </c>
      <c r="L7" s="52">
        <v>0.75</v>
      </c>
      <c r="M7" s="58">
        <f>ROUNDDOWN('様式1-２②_A（活動別収支予算書）見本'!$D$55*区分表!L7,-3)</f>
        <v>484000</v>
      </c>
      <c r="N7" s="13"/>
      <c r="S7" s="13"/>
      <c r="T7" s="13"/>
      <c r="U7" s="13"/>
      <c r="V7" s="13"/>
    </row>
    <row r="8" spans="1:22">
      <c r="A8" s="173"/>
      <c r="B8" s="6"/>
      <c r="C8" s="6"/>
      <c r="D8" s="10" t="s">
        <v>27</v>
      </c>
      <c r="E8" s="6" t="s">
        <v>29</v>
      </c>
      <c r="F8" s="10"/>
      <c r="G8" s="6"/>
      <c r="J8" s="37" t="s">
        <v>20</v>
      </c>
      <c r="K8" s="38" t="s">
        <v>118</v>
      </c>
      <c r="L8" s="53">
        <v>0.75</v>
      </c>
      <c r="M8" s="59">
        <f>ROUNDDOWN('様式1-２②_A（活動別収支予算書）見本'!$D$55*区分表!L8,-3)</f>
        <v>484000</v>
      </c>
      <c r="N8" s="13"/>
      <c r="O8" s="13"/>
      <c r="P8" s="13"/>
      <c r="S8" s="13"/>
      <c r="T8" s="13"/>
      <c r="U8" s="13"/>
      <c r="V8" s="13"/>
    </row>
    <row r="9" spans="1:22" ht="14.25" thickBot="1">
      <c r="A9" s="173"/>
      <c r="B9" s="6"/>
      <c r="C9" s="6"/>
      <c r="D9" s="10"/>
      <c r="E9" s="6" t="s">
        <v>119</v>
      </c>
      <c r="F9" s="10"/>
      <c r="G9" s="6"/>
      <c r="J9" s="43" t="s">
        <v>25</v>
      </c>
      <c r="K9" s="44" t="s">
        <v>120</v>
      </c>
      <c r="L9" s="54">
        <v>0.75</v>
      </c>
      <c r="M9" s="62">
        <f>ROUNDDOWN('様式1-２②_A（活動別収支予算書）見本'!$D$55*区分表!L9,-3)</f>
        <v>484000</v>
      </c>
      <c r="N9" s="13"/>
      <c r="O9" s="13"/>
      <c r="P9" s="13"/>
      <c r="S9" s="13"/>
      <c r="T9" s="13"/>
      <c r="U9" s="13"/>
      <c r="V9" s="13"/>
    </row>
    <row r="10" spans="1:22" ht="14.25" thickBot="1">
      <c r="A10" s="173"/>
      <c r="B10" s="6"/>
      <c r="C10" s="6"/>
      <c r="E10" s="6" t="s">
        <v>121</v>
      </c>
      <c r="F10" s="10"/>
      <c r="G10" s="6"/>
      <c r="J10" s="45" t="s">
        <v>13</v>
      </c>
      <c r="K10" s="46"/>
      <c r="L10" s="46"/>
      <c r="M10" s="61"/>
      <c r="N10" s="13"/>
      <c r="O10" s="13"/>
      <c r="P10" s="13"/>
      <c r="S10" s="13"/>
      <c r="T10" s="13"/>
      <c r="U10" s="13"/>
      <c r="V10" s="13"/>
    </row>
    <row r="11" spans="1:22">
      <c r="A11" s="173"/>
      <c r="B11" s="6"/>
      <c r="C11" s="6"/>
      <c r="D11" s="10"/>
      <c r="E11" s="6" t="s">
        <v>122</v>
      </c>
      <c r="F11" s="10"/>
      <c r="G11" s="6"/>
      <c r="J11" s="41" t="s">
        <v>33</v>
      </c>
      <c r="K11" s="42" t="s">
        <v>123</v>
      </c>
      <c r="L11" s="56">
        <f>'様式1-２②_A（活動別収支予算書）見本'!$D$55-'様式1-２②_A（活動別収支予算書）見本'!$D$32+'様式1-２②_A（活動別収支予算書）見本'!$D$35</f>
        <v>326000</v>
      </c>
      <c r="M11" s="58">
        <f>ROUNDDOWN(IF('様式1-２②_A（活動別収支予算書）見本'!$D$35&lt;'様式1-２②_A（活動別収支予算書）見本'!$D$55,(L11),"対象外"),-3)</f>
        <v>326000</v>
      </c>
      <c r="N11" s="13"/>
      <c r="O11" s="13"/>
      <c r="P11" s="13"/>
      <c r="S11" s="13"/>
      <c r="T11" s="13"/>
      <c r="U11" s="13"/>
      <c r="V11" s="13"/>
    </row>
    <row r="12" spans="1:22">
      <c r="A12" s="173"/>
      <c r="B12" s="6"/>
      <c r="C12" s="6"/>
      <c r="D12" s="10"/>
      <c r="E12" s="6" t="s">
        <v>30</v>
      </c>
      <c r="F12" s="10"/>
      <c r="G12" s="6"/>
      <c r="J12" s="41" t="s">
        <v>71</v>
      </c>
      <c r="K12" s="42" t="s">
        <v>124</v>
      </c>
      <c r="L12" s="56">
        <f>'様式1-２②_A（活動別収支予算書）見本'!E42</f>
        <v>320000</v>
      </c>
      <c r="M12" s="58">
        <f>ROUNDDOWN('様式1-２②_A（活動別収支予算書）見本'!E42,-3)</f>
        <v>320000</v>
      </c>
      <c r="N12" s="13"/>
      <c r="O12" s="13"/>
      <c r="P12" s="13"/>
      <c r="S12" s="13"/>
      <c r="T12" s="13"/>
      <c r="U12" s="13"/>
      <c r="V12" s="13"/>
    </row>
    <row r="13" spans="1:22">
      <c r="A13" s="173"/>
      <c r="B13" s="83"/>
      <c r="C13" s="83"/>
      <c r="D13" s="84"/>
      <c r="E13" s="83" t="s">
        <v>88</v>
      </c>
      <c r="F13" s="84"/>
      <c r="G13" s="83"/>
      <c r="J13" s="37" t="s">
        <v>21</v>
      </c>
      <c r="K13" s="38" t="s">
        <v>125</v>
      </c>
      <c r="L13" s="57">
        <f>'様式1-２②_A（活動別収支予算書）見本'!$D$55-'様式1-２②_A（活動別収支予算書）見本'!$D$32+'様式1-２②_A（活動別収支予算書）見本'!$D$35</f>
        <v>326000</v>
      </c>
      <c r="M13" s="59">
        <f>ROUNDDOWN(IF('様式1-２②_A（活動別収支予算書）見本'!$D$35&lt;'様式1-２②_A（活動別収支予算書）見本'!$D$55,(L13),"対象外"),-3)</f>
        <v>326000</v>
      </c>
      <c r="N13" s="13"/>
      <c r="O13" s="13"/>
      <c r="P13" s="13"/>
      <c r="S13" s="13"/>
      <c r="T13" s="13"/>
      <c r="U13" s="13"/>
      <c r="V13" s="13"/>
    </row>
    <row r="14" spans="1:22" ht="14.25" thickBot="1">
      <c r="A14" s="174"/>
      <c r="B14" s="7"/>
      <c r="C14" s="7"/>
      <c r="D14" s="7"/>
      <c r="E14" s="7" t="s">
        <v>126</v>
      </c>
      <c r="F14" s="11"/>
      <c r="G14" s="7"/>
      <c r="J14" s="37" t="s">
        <v>24</v>
      </c>
      <c r="K14" s="38" t="s">
        <v>127</v>
      </c>
      <c r="L14" s="53">
        <v>0.75</v>
      </c>
      <c r="M14" s="59">
        <f>ROUNDDOWN('様式1-２②_A（活動別収支予算書）見本'!$D$55*区分表!L14,-3)</f>
        <v>484000</v>
      </c>
      <c r="N14" s="13"/>
      <c r="O14" s="13"/>
      <c r="P14" s="13"/>
      <c r="Q14" s="13"/>
      <c r="R14" s="13"/>
      <c r="S14" s="13"/>
      <c r="T14" s="13"/>
      <c r="U14" s="13"/>
      <c r="V14" s="13"/>
    </row>
    <row r="15" spans="1:22">
      <c r="J15" s="37" t="s">
        <v>34</v>
      </c>
      <c r="K15" s="38" t="s">
        <v>128</v>
      </c>
      <c r="L15" s="57">
        <f>'様式1-２②_A（活動別収支予算書）見本'!$D$55-'様式1-２②_A（活動別収支予算書）見本'!$D$32+'様式1-２②_A（活動別収支予算書）見本'!$D$35</f>
        <v>326000</v>
      </c>
      <c r="M15" s="59">
        <f>ROUNDDOWN(IF('様式1-２②_A（活動別収支予算書）見本'!$D$35&lt;'様式1-２②_A（活動別収支予算書）見本'!$D$55,(L15),"対象外"),-3)</f>
        <v>326000</v>
      </c>
    </row>
    <row r="16" spans="1:22" ht="14.25" thickBot="1">
      <c r="J16" s="43" t="s">
        <v>27</v>
      </c>
      <c r="K16" s="44" t="s">
        <v>129</v>
      </c>
      <c r="L16" s="54">
        <v>0.75</v>
      </c>
      <c r="M16" s="62">
        <f>ROUNDDOWN('様式1-２②_A（活動別収支予算書）見本'!$D$55*区分表!L16,-3)</f>
        <v>484000</v>
      </c>
    </row>
    <row r="17" spans="10:13" ht="14.25" thickBot="1">
      <c r="J17" s="45" t="s">
        <v>14</v>
      </c>
      <c r="K17" s="46"/>
      <c r="L17" s="46"/>
      <c r="M17" s="61"/>
    </row>
    <row r="18" spans="10:13">
      <c r="J18" s="41" t="s">
        <v>62</v>
      </c>
      <c r="K18" s="42" t="s">
        <v>130</v>
      </c>
      <c r="L18" s="52">
        <v>0.5</v>
      </c>
      <c r="M18" s="58">
        <f>ROUNDDOWN('様式1-２②_A（活動別収支予算書）見本'!$D$55*区分表!L18,-3)</f>
        <v>323000</v>
      </c>
    </row>
    <row r="19" spans="10:13">
      <c r="J19" s="37" t="s">
        <v>63</v>
      </c>
      <c r="K19" s="38" t="s">
        <v>131</v>
      </c>
      <c r="L19" s="53">
        <v>0.5</v>
      </c>
      <c r="M19" s="59">
        <f>ROUNDDOWN('様式1-２②_A（活動別収支予算書）見本'!$D$55*区分表!L19,-3)</f>
        <v>323000</v>
      </c>
    </row>
    <row r="20" spans="10:13">
      <c r="J20" s="37" t="s">
        <v>64</v>
      </c>
      <c r="K20" s="38" t="s">
        <v>132</v>
      </c>
      <c r="L20" s="53">
        <v>0.5</v>
      </c>
      <c r="M20" s="59">
        <f>ROUNDDOWN('様式1-２②_A（活動別収支予算書）見本'!$D$55*区分表!L20,-3)</f>
        <v>323000</v>
      </c>
    </row>
    <row r="21" spans="10:13">
      <c r="J21" s="37" t="s">
        <v>26</v>
      </c>
      <c r="K21" s="38" t="s">
        <v>133</v>
      </c>
      <c r="L21" s="53">
        <v>0.5</v>
      </c>
      <c r="M21" s="59">
        <f>ROUNDDOWN('様式1-２②_A（活動別収支予算書）見本'!$D$55*区分表!L21,-3)</f>
        <v>323000</v>
      </c>
    </row>
    <row r="22" spans="10:13">
      <c r="J22" s="37" t="s">
        <v>28</v>
      </c>
      <c r="K22" s="38" t="s">
        <v>134</v>
      </c>
      <c r="L22" s="53">
        <v>0.5</v>
      </c>
      <c r="M22" s="59">
        <f>ROUNDDOWN('様式1-２②_A（活動別収支予算書）見本'!$D$55*区分表!L22,-3)</f>
        <v>323000</v>
      </c>
    </row>
    <row r="23" spans="10:13">
      <c r="J23" s="37" t="s">
        <v>29</v>
      </c>
      <c r="K23" s="38" t="s">
        <v>135</v>
      </c>
      <c r="L23" s="53">
        <v>0.5</v>
      </c>
      <c r="M23" s="59">
        <f>ROUNDDOWN('様式1-２②_A（活動別収支予算書）見本'!$D$55*区分表!L23,-3)</f>
        <v>323000</v>
      </c>
    </row>
    <row r="24" spans="10:13">
      <c r="J24" s="37" t="s">
        <v>65</v>
      </c>
      <c r="K24" s="38" t="s">
        <v>136</v>
      </c>
      <c r="L24" s="53">
        <v>0.3</v>
      </c>
      <c r="M24" s="59">
        <f>ROUNDDOWN('様式1-２②_A（活動別収支予算書）見本'!$D$55*区分表!L24,-3)</f>
        <v>193000</v>
      </c>
    </row>
    <row r="25" spans="10:13">
      <c r="J25" s="37" t="s">
        <v>66</v>
      </c>
      <c r="K25" s="38" t="s">
        <v>137</v>
      </c>
      <c r="L25" s="53">
        <v>0.3</v>
      </c>
      <c r="M25" s="59">
        <f>ROUNDDOWN('様式1-２②_A（活動別収支予算書）見本'!$D$55*区分表!L25,-3)</f>
        <v>193000</v>
      </c>
    </row>
    <row r="26" spans="10:13">
      <c r="J26" s="37" t="s">
        <v>67</v>
      </c>
      <c r="K26" s="38" t="s">
        <v>138</v>
      </c>
      <c r="L26" s="53">
        <v>0.3</v>
      </c>
      <c r="M26" s="59">
        <f>ROUNDDOWN('様式1-２②_A（活動別収支予算書）見本'!$D$55*区分表!L26,-3)</f>
        <v>193000</v>
      </c>
    </row>
    <row r="27" spans="10:13">
      <c r="J27" s="37" t="s">
        <v>30</v>
      </c>
      <c r="K27" s="38" t="s">
        <v>139</v>
      </c>
      <c r="L27" s="53">
        <v>0.3</v>
      </c>
      <c r="M27" s="59">
        <f>ROUNDDOWN('様式1-２②_A（活動別収支予算書）見本'!$D$55*区分表!L27,-3)</f>
        <v>193000</v>
      </c>
    </row>
    <row r="28" spans="10:13">
      <c r="J28" s="85" t="s">
        <v>88</v>
      </c>
      <c r="K28" s="38" t="s">
        <v>140</v>
      </c>
      <c r="L28" s="53">
        <v>0.3</v>
      </c>
      <c r="M28" s="59">
        <f>ROUNDDOWN('様式1-２②_A（活動別収支予算書）見本'!$D$55*区分表!L28,-3)</f>
        <v>193000</v>
      </c>
    </row>
    <row r="29" spans="10:13" ht="14.25" thickBot="1">
      <c r="J29" s="43" t="s">
        <v>68</v>
      </c>
      <c r="K29" s="44" t="s">
        <v>141</v>
      </c>
      <c r="L29" s="54">
        <v>0.3</v>
      </c>
      <c r="M29" s="62">
        <f>ROUNDDOWN('様式1-２②_A（活動別収支予算書）見本'!$D$55*区分表!L29,-3)</f>
        <v>193000</v>
      </c>
    </row>
    <row r="30" spans="10:13" ht="14.25" thickBot="1">
      <c r="J30" s="45" t="s">
        <v>57</v>
      </c>
      <c r="K30" s="46"/>
      <c r="L30" s="46"/>
      <c r="M30" s="61"/>
    </row>
    <row r="31" spans="10:13">
      <c r="J31" s="41" t="s">
        <v>18</v>
      </c>
      <c r="K31" s="42" t="s">
        <v>142</v>
      </c>
      <c r="L31" s="52">
        <v>0.75</v>
      </c>
      <c r="M31" s="58">
        <f>ROUNDDOWN('様式1-２②_A（活動別収支予算書）見本'!$D$55*区分表!L31,-3)</f>
        <v>484000</v>
      </c>
    </row>
    <row r="32" spans="10:13" ht="14.25" thickBot="1">
      <c r="J32" s="43" t="s">
        <v>22</v>
      </c>
      <c r="K32" s="44" t="s">
        <v>143</v>
      </c>
      <c r="L32" s="54">
        <v>0.4</v>
      </c>
      <c r="M32" s="62">
        <f>ROUNDDOWN('様式1-２②_A（活動別収支予算書）見本'!$D$55*区分表!L32,-3)</f>
        <v>258000</v>
      </c>
    </row>
    <row r="33" spans="10:13" ht="14.25" thickBot="1">
      <c r="J33" s="45" t="s">
        <v>15</v>
      </c>
      <c r="K33" s="46"/>
      <c r="L33" s="46"/>
      <c r="M33" s="61"/>
    </row>
    <row r="34" spans="10:13">
      <c r="J34" s="41" t="s">
        <v>19</v>
      </c>
      <c r="K34" s="42" t="s">
        <v>144</v>
      </c>
      <c r="L34" s="52">
        <v>0.75</v>
      </c>
      <c r="M34" s="58">
        <f>ROUNDDOWN('様式1-２②_A（活動別収支予算書）見本'!$D$55*区分表!L34,-3)</f>
        <v>484000</v>
      </c>
    </row>
    <row r="35" spans="10:13" ht="14.25" thickBot="1">
      <c r="J35" s="39" t="s">
        <v>23</v>
      </c>
      <c r="K35" s="40" t="s">
        <v>145</v>
      </c>
      <c r="L35" s="55">
        <v>0.75</v>
      </c>
      <c r="M35" s="63">
        <f>ROUNDDOWN('様式1-２②_A（活動別収支予算書）見本'!$D$55*区分表!L35,-3)</f>
        <v>484000</v>
      </c>
    </row>
  </sheetData>
  <mergeCells count="1">
    <mergeCell ref="A3:A14"/>
  </mergeCells>
  <phoneticPr fontId="9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様式1-２②_A（活動別収支予算書）見本</vt:lpstr>
      <vt:lpstr>区分表</vt:lpstr>
      <vt:lpstr>_3×3事業</vt:lpstr>
      <vt:lpstr>区分表!Print_Area</vt:lpstr>
      <vt:lpstr>'様式1-２②_A（活動別収支予算書）見本'!Print_Area</vt:lpstr>
      <vt:lpstr>育成環境整備事業</vt:lpstr>
      <vt:lpstr>競技環境整備事業</vt:lpstr>
      <vt:lpstr>社会貢献事業</vt:lpstr>
      <vt:lpstr>人材養成事業</vt:lpstr>
      <vt:lpstr>大区分</vt:lpstr>
      <vt:lpstr>普及促進事業</vt:lpstr>
    </vt:vector>
  </TitlesOfParts>
  <Company>（財）日本サッカー協会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藤野 喜一</cp:lastModifiedBy>
  <cp:lastPrinted>2018-08-06T01:02:56Z</cp:lastPrinted>
  <dcterms:created xsi:type="dcterms:W3CDTF">2010-09-14T00:32:09Z</dcterms:created>
  <dcterms:modified xsi:type="dcterms:W3CDTF">2018-08-06T05:56:26Z</dcterms:modified>
</cp:coreProperties>
</file>