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004_D-FUND\★D-fund資料\2022年度\02_a_申請／報告_様式\"/>
    </mc:Choice>
  </mc:AlternateContent>
  <xr:revisionPtr revIDLastSave="0" documentId="13_ncr:1_{CA528C2B-3C7D-4D70-99F0-8CB25A696203}" xr6:coauthVersionLast="47" xr6:coauthVersionMax="47" xr10:uidLastSave="{00000000-0000-0000-0000-000000000000}"/>
  <bookViews>
    <workbookView xWindow="-108" yWindow="-108" windowWidth="23256" windowHeight="14016" tabRatio="933" activeTab="2" xr2:uid="{00000000-000D-0000-FFFF-FFFF00000000}"/>
  </bookViews>
  <sheets>
    <sheet name="交付申請書" sheetId="13" r:id="rId1"/>
    <sheet name="予算書集計表" sheetId="17" r:id="rId2"/>
    <sheet name="申請区分表" sheetId="18" r:id="rId3"/>
    <sheet name="区分表" sheetId="8" state="hidden" r:id="rId4"/>
  </sheets>
  <definedNames>
    <definedName name="_3×3事業">区分表!$F$3:$F$4</definedName>
    <definedName name="_xlnm.Print_Area" localSheetId="3">区分表!$A$1:$G$13</definedName>
    <definedName name="_xlnm.Print_Area" localSheetId="0">交付申請書!$A$1:$I$42</definedName>
    <definedName name="_xlnm.Print_Area" localSheetId="1">予算書集計表!$A$1:$N$112</definedName>
    <definedName name="_xlnm.Print_Titles" localSheetId="1">予算書集計表!$1:$17</definedName>
    <definedName name="育成環境整備事業">区分表!$B$3:$B$5</definedName>
    <definedName name="競技環境整備事業">区分表!$E$3:$E$14</definedName>
    <definedName name="社会貢献事業">区分表!$G$3:$G$4</definedName>
    <definedName name="人材養成事業">区分表!$D$3:$D$8</definedName>
    <definedName name="大区分">区分表!$B$2:$G$2</definedName>
    <definedName name="普及促進事業">区分表!$C$3:$C$5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8" l="1"/>
  <c r="B22" i="17" l="1"/>
  <c r="D106" i="17"/>
  <c r="B106" i="17"/>
  <c r="D105" i="17"/>
  <c r="B105" i="17"/>
  <c r="D104" i="17"/>
  <c r="B104" i="17"/>
  <c r="D99" i="17"/>
  <c r="B99" i="17"/>
  <c r="D98" i="17"/>
  <c r="B98" i="17"/>
  <c r="D97" i="17"/>
  <c r="B97" i="17"/>
  <c r="D96" i="17"/>
  <c r="B96" i="17"/>
  <c r="D95" i="17"/>
  <c r="B95" i="17"/>
  <c r="D94" i="17"/>
  <c r="B94" i="17"/>
  <c r="D109" i="17"/>
  <c r="B109" i="17"/>
  <c r="D108" i="17"/>
  <c r="B108" i="17"/>
  <c r="N17" i="17" l="1"/>
  <c r="M17" i="17" l="1"/>
  <c r="D112" i="17" l="1"/>
  <c r="B112" i="17"/>
  <c r="D111" i="17"/>
  <c r="B111" i="17"/>
  <c r="D110" i="17"/>
  <c r="B110" i="17"/>
  <c r="D107" i="17"/>
  <c r="B107" i="17"/>
  <c r="D103" i="17"/>
  <c r="B103" i="17"/>
  <c r="D102" i="17"/>
  <c r="B102" i="17"/>
  <c r="D101" i="17"/>
  <c r="B101" i="17"/>
  <c r="D100" i="17"/>
  <c r="B100" i="17"/>
  <c r="D93" i="17"/>
  <c r="B93" i="17"/>
  <c r="D92" i="17"/>
  <c r="B92" i="17"/>
  <c r="D91" i="17"/>
  <c r="B91" i="17"/>
  <c r="D90" i="17"/>
  <c r="B90" i="17"/>
  <c r="D89" i="17"/>
  <c r="B89" i="17"/>
  <c r="D88" i="17"/>
  <c r="B88" i="17"/>
  <c r="D87" i="17"/>
  <c r="B87" i="17"/>
  <c r="D86" i="17"/>
  <c r="B86" i="17"/>
  <c r="D85" i="17"/>
  <c r="B85" i="17"/>
  <c r="D84" i="17"/>
  <c r="B84" i="17"/>
  <c r="D83" i="17"/>
  <c r="B83" i="17"/>
  <c r="D82" i="17"/>
  <c r="B82" i="17"/>
  <c r="D81" i="17"/>
  <c r="B81" i="17"/>
  <c r="D80" i="17"/>
  <c r="B80" i="17"/>
  <c r="D79" i="17"/>
  <c r="B79" i="17"/>
  <c r="D78" i="17"/>
  <c r="B78" i="17"/>
  <c r="D77" i="17"/>
  <c r="B77" i="17"/>
  <c r="D76" i="17"/>
  <c r="B76" i="17"/>
  <c r="D75" i="17"/>
  <c r="B75" i="17"/>
  <c r="D74" i="17"/>
  <c r="B74" i="17"/>
  <c r="D73" i="17"/>
  <c r="B73" i="17"/>
  <c r="D72" i="17"/>
  <c r="B72" i="17"/>
  <c r="D71" i="17"/>
  <c r="B71" i="17"/>
  <c r="D70" i="17"/>
  <c r="B70" i="17"/>
  <c r="D69" i="17"/>
  <c r="B69" i="17"/>
  <c r="D68" i="17"/>
  <c r="B68" i="17"/>
  <c r="D67" i="17"/>
  <c r="B67" i="17"/>
  <c r="D66" i="17"/>
  <c r="B66" i="17"/>
  <c r="D65" i="17"/>
  <c r="B65" i="17"/>
  <c r="D64" i="17"/>
  <c r="B64" i="17"/>
  <c r="D63" i="17"/>
  <c r="B63" i="17"/>
  <c r="D62" i="17"/>
  <c r="B62" i="17"/>
  <c r="D61" i="17"/>
  <c r="B61" i="17"/>
  <c r="D60" i="17"/>
  <c r="B60" i="17"/>
  <c r="D59" i="17"/>
  <c r="B59" i="17"/>
  <c r="D58" i="17"/>
  <c r="B58" i="17"/>
  <c r="D57" i="17"/>
  <c r="B57" i="17"/>
  <c r="D56" i="17"/>
  <c r="B56" i="17"/>
  <c r="D55" i="17"/>
  <c r="B55" i="17"/>
  <c r="D54" i="17"/>
  <c r="B54" i="17"/>
  <c r="D53" i="17"/>
  <c r="B53" i="17"/>
  <c r="D52" i="17"/>
  <c r="B52" i="17"/>
  <c r="D51" i="17"/>
  <c r="B51" i="17"/>
  <c r="D50" i="17"/>
  <c r="B50" i="17"/>
  <c r="D49" i="17"/>
  <c r="B49" i="17"/>
  <c r="D48" i="17"/>
  <c r="B48" i="17"/>
  <c r="D47" i="17"/>
  <c r="B47" i="17"/>
  <c r="D46" i="17"/>
  <c r="B46" i="17"/>
  <c r="D45" i="17"/>
  <c r="B45" i="17"/>
  <c r="D44" i="17"/>
  <c r="B44" i="17"/>
  <c r="D43" i="17"/>
  <c r="B43" i="17"/>
  <c r="D42" i="17"/>
  <c r="B42" i="17"/>
  <c r="D41" i="17"/>
  <c r="B41" i="17"/>
  <c r="D40" i="17"/>
  <c r="B40" i="17"/>
  <c r="D39" i="17"/>
  <c r="B39" i="17"/>
  <c r="D38" i="17"/>
  <c r="B38" i="17"/>
  <c r="D37" i="17"/>
  <c r="B37" i="17"/>
  <c r="D36" i="17"/>
  <c r="B36" i="17"/>
  <c r="D35" i="17"/>
  <c r="B35" i="17"/>
  <c r="D34" i="17"/>
  <c r="B34" i="17"/>
  <c r="D33" i="17"/>
  <c r="B33" i="17"/>
  <c r="D32" i="17"/>
  <c r="B32" i="17"/>
  <c r="D31" i="17"/>
  <c r="B31" i="17"/>
  <c r="D30" i="17"/>
  <c r="B30" i="17"/>
  <c r="D29" i="17"/>
  <c r="B29" i="17"/>
  <c r="D28" i="17"/>
  <c r="B28" i="17"/>
  <c r="D27" i="17"/>
  <c r="B27" i="17"/>
  <c r="D26" i="17"/>
  <c r="B26" i="17"/>
  <c r="D25" i="17"/>
  <c r="B25" i="17"/>
  <c r="D24" i="17"/>
  <c r="B24" i="17"/>
  <c r="D23" i="17"/>
  <c r="B23" i="17"/>
  <c r="D22" i="17"/>
  <c r="D21" i="17"/>
  <c r="B21" i="17"/>
  <c r="D20" i="17"/>
  <c r="B20" i="17"/>
  <c r="D19" i="17"/>
  <c r="B19" i="17"/>
  <c r="D18" i="17"/>
  <c r="B18" i="17"/>
  <c r="G10" i="17" l="1"/>
  <c r="H10" i="17" s="1"/>
  <c r="G9" i="17"/>
  <c r="H9" i="17" s="1"/>
  <c r="G11" i="17"/>
  <c r="H11" i="17" s="1"/>
  <c r="G13" i="17"/>
  <c r="H13" i="17" s="1"/>
  <c r="G8" i="17"/>
  <c r="H8" i="17" s="1"/>
  <c r="G7" i="17"/>
  <c r="G12" i="17"/>
  <c r="H12" i="17" s="1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0" i="18"/>
  <c r="F9" i="18"/>
  <c r="F8" i="18"/>
  <c r="F7" i="18"/>
  <c r="F6" i="18"/>
  <c r="F5" i="18"/>
  <c r="F4" i="18"/>
  <c r="F3" i="18"/>
  <c r="F2" i="18"/>
  <c r="H7" i="17" l="1"/>
  <c r="G14" i="17"/>
  <c r="G21" i="13" s="1"/>
  <c r="H14" i="17" l="1"/>
  <c r="C21" i="13"/>
  <c r="C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B1" authorId="0" shapeId="0" xr:uid="{8EFE207F-2005-4803-84AC-1BD1C5032CF8}">
      <text>
        <r>
          <rPr>
            <b/>
            <sz val="9"/>
            <color indexed="81"/>
            <rFont val="MS P ゴシック"/>
            <family val="3"/>
            <charset val="128"/>
          </rPr>
          <t>藤野(08/25)
VLOOKUPは結合したセルを表示する事が出来ないため、表示するための列</t>
        </r>
      </text>
    </comment>
  </commentList>
</comments>
</file>

<file path=xl/sharedStrings.xml><?xml version="1.0" encoding="utf-8"?>
<sst xmlns="http://schemas.openxmlformats.org/spreadsheetml/2006/main" count="187" uniqueCount="128">
  <si>
    <t>＜ファンドA　交付対象事業＞</t>
    <rPh sb="7" eb="9">
      <t>コウフ</t>
    </rPh>
    <rPh sb="9" eb="11">
      <t>タイショウ</t>
    </rPh>
    <rPh sb="11" eb="13">
      <t>ジギョウ</t>
    </rPh>
    <phoneticPr fontId="7"/>
  </si>
  <si>
    <t>普及促進事業</t>
  </si>
  <si>
    <t>人材養成事業</t>
  </si>
  <si>
    <t>競技環境整備事業</t>
  </si>
  <si>
    <t>_3×3事業</t>
  </si>
  <si>
    <t>社会貢献事業</t>
  </si>
  <si>
    <t>小区分</t>
  </si>
  <si>
    <t>キッズ普及促進事業</t>
  </si>
  <si>
    <t>3×3普及推進事業</t>
  </si>
  <si>
    <t>障がい者バスケットボール支援事業</t>
  </si>
  <si>
    <t>シニア関連事業</t>
  </si>
  <si>
    <t>審判インストラクター養成事業</t>
  </si>
  <si>
    <t>3×3競技会運営事業</t>
  </si>
  <si>
    <t>その他社会貢献事業</t>
  </si>
  <si>
    <t>スタッツ・TO要員養成事業</t>
  </si>
  <si>
    <t>その他普及促進事業</t>
  </si>
  <si>
    <t>社会人リーグ戦運営事業</t>
  </si>
  <si>
    <t>その他人材養成・指導伝達（医学・栄養講習等）事業</t>
  </si>
  <si>
    <t>シニアリーグ戦運営事業</t>
  </si>
  <si>
    <t>その他リーグ戦運営事業</t>
  </si>
  <si>
    <t>社会人競技会運営事業</t>
  </si>
  <si>
    <t>育成環境整備事業</t>
    <phoneticPr fontId="6"/>
  </si>
  <si>
    <t>その他競技環境整備（競技会運営）事業</t>
    <phoneticPr fontId="6"/>
  </si>
  <si>
    <t>審判養成事業（審判講習会、研修会等）</t>
    <rPh sb="7" eb="9">
      <t>シンパン</t>
    </rPh>
    <rPh sb="9" eb="12">
      <t>コウシュウカイ</t>
    </rPh>
    <rPh sb="13" eb="16">
      <t>ケンシュウカイ</t>
    </rPh>
    <rPh sb="16" eb="17">
      <t>トウ</t>
    </rPh>
    <phoneticPr fontId="6"/>
  </si>
  <si>
    <t>指導者養成事業（指導者講習会、研修会等）</t>
    <rPh sb="8" eb="11">
      <t>シドウシャ</t>
    </rPh>
    <rPh sb="11" eb="14">
      <t>コウシュウカイ</t>
    </rPh>
    <rPh sb="15" eb="18">
      <t>ケンシュウカイ</t>
    </rPh>
    <rPh sb="18" eb="19">
      <t>トウ</t>
    </rPh>
    <phoneticPr fontId="6"/>
  </si>
  <si>
    <t>U12育成事業</t>
    <phoneticPr fontId="6"/>
  </si>
  <si>
    <t>U14育成事業</t>
    <phoneticPr fontId="6"/>
  </si>
  <si>
    <t>U16育成事業</t>
    <phoneticPr fontId="6"/>
  </si>
  <si>
    <t>U12リーグ戦運営事業</t>
    <phoneticPr fontId="6"/>
  </si>
  <si>
    <t>U15リーグ戦運営事業</t>
    <phoneticPr fontId="6"/>
  </si>
  <si>
    <t>U18リーグ戦運営事業</t>
    <phoneticPr fontId="6"/>
  </si>
  <si>
    <t>U12競技会運営事業</t>
    <phoneticPr fontId="6"/>
  </si>
  <si>
    <t>U15競技会運営事業</t>
    <phoneticPr fontId="6"/>
  </si>
  <si>
    <t>U18競技会運営事業</t>
    <phoneticPr fontId="6"/>
  </si>
  <si>
    <t>（円）</t>
    <rPh sb="1" eb="2">
      <t>エン</t>
    </rPh>
    <phoneticPr fontId="2"/>
  </si>
  <si>
    <t>D-fund交付金申請額 :</t>
    <rPh sb="6" eb="9">
      <t>コウフキン</t>
    </rPh>
    <rPh sb="9" eb="12">
      <t>シンセイガク</t>
    </rPh>
    <phoneticPr fontId="2"/>
  </si>
  <si>
    <t>ファンドＢ申請額：</t>
    <rPh sb="5" eb="8">
      <t>シンセイガク</t>
    </rPh>
    <phoneticPr fontId="2"/>
  </si>
  <si>
    <t>ファンドＡ申請額：</t>
    <rPh sb="5" eb="8">
      <t>シンセイガク</t>
    </rPh>
    <phoneticPr fontId="2"/>
  </si>
  <si>
    <t>記</t>
    <phoneticPr fontId="2"/>
  </si>
  <si>
    <t>担当者連絡先</t>
    <rPh sb="0" eb="2">
      <t>タントウ</t>
    </rPh>
    <rPh sb="2" eb="3">
      <t>シャ</t>
    </rPh>
    <rPh sb="3" eb="6">
      <t>レンラクサキ</t>
    </rPh>
    <phoneticPr fontId="2"/>
  </si>
  <si>
    <t>中区分</t>
    <rPh sb="0" eb="1">
      <t>チュウ</t>
    </rPh>
    <phoneticPr fontId="6"/>
  </si>
  <si>
    <t>都道府県協会名</t>
    <rPh sb="0" eb="4">
      <t>トドウフケン</t>
    </rPh>
    <phoneticPr fontId="6"/>
  </si>
  <si>
    <t>代表者役職・氏名</t>
    <rPh sb="3" eb="5">
      <t>ヤクショク</t>
    </rPh>
    <rPh sb="6" eb="8">
      <t>シメイ</t>
    </rPh>
    <phoneticPr fontId="6"/>
  </si>
  <si>
    <t>担当者役職・氏名</t>
    <rPh sb="0" eb="2">
      <t>タントウ</t>
    </rPh>
    <rPh sb="2" eb="3">
      <t>シャ</t>
    </rPh>
    <rPh sb="3" eb="5">
      <t>ヤクショク</t>
    </rPh>
    <rPh sb="6" eb="8">
      <t>シメイ</t>
    </rPh>
    <phoneticPr fontId="2"/>
  </si>
  <si>
    <t>審判派遣事業</t>
    <rPh sb="2" eb="4">
      <t>ハケン</t>
    </rPh>
    <phoneticPr fontId="6"/>
  </si>
  <si>
    <t>審判派遣事業</t>
    <rPh sb="2" eb="4">
      <t>ハケン</t>
    </rPh>
    <phoneticPr fontId="6"/>
  </si>
  <si>
    <t>天皇杯・皇后杯都道府県予選運営事業</t>
    <rPh sb="0" eb="2">
      <t>テンノウ</t>
    </rPh>
    <rPh sb="2" eb="3">
      <t>ハイ</t>
    </rPh>
    <rPh sb="4" eb="7">
      <t>コウゴウハイ</t>
    </rPh>
    <rPh sb="7" eb="11">
      <t>トドウフケン</t>
    </rPh>
    <rPh sb="11" eb="13">
      <t>ヨセン</t>
    </rPh>
    <rPh sb="13" eb="15">
      <t>ウンエイ</t>
    </rPh>
    <rPh sb="15" eb="17">
      <t>ジギョウ</t>
    </rPh>
    <phoneticPr fontId="6"/>
  </si>
  <si>
    <t>公益財団法人日本バスケットボール協会　御中</t>
    <rPh sb="0" eb="2">
      <t>コウエキ</t>
    </rPh>
    <rPh sb="19" eb="21">
      <t>オンチュウ</t>
    </rPh>
    <phoneticPr fontId="2"/>
  </si>
  <si>
    <t>送付日　　 　　年　 　月　 　日</t>
    <rPh sb="0" eb="2">
      <t>ソウフ</t>
    </rPh>
    <rPh sb="2" eb="3">
      <t>ビ</t>
    </rPh>
    <rPh sb="8" eb="9">
      <t>ネン</t>
    </rPh>
    <phoneticPr fontId="6"/>
  </si>
  <si>
    <t>郵送提出</t>
    <rPh sb="0" eb="2">
      <t>ユウソウ</t>
    </rPh>
    <rPh sb="2" eb="4">
      <t>テイシュツ</t>
    </rPh>
    <phoneticPr fontId="6"/>
  </si>
  <si>
    <t>　　１．予算書集計表・・・・・・・・・・・・</t>
    <rPh sb="4" eb="7">
      <t>ヨサンショ</t>
    </rPh>
    <rPh sb="7" eb="9">
      <t>シュウケイ</t>
    </rPh>
    <rPh sb="9" eb="10">
      <t>ヒョウ</t>
    </rPh>
    <phoneticPr fontId="7"/>
  </si>
  <si>
    <t>　　２．収支予算書・・・・・・・・・・・・・</t>
    <rPh sb="4" eb="6">
      <t>シュウシ</t>
    </rPh>
    <rPh sb="6" eb="9">
      <t>ヨサンショ</t>
    </rPh>
    <phoneticPr fontId="7"/>
  </si>
  <si>
    <t>専用サイト提出
（データ保存）</t>
    <rPh sb="0" eb="2">
      <t>センヨウ</t>
    </rPh>
    <rPh sb="5" eb="7">
      <t>テイシュツ</t>
    </rPh>
    <rPh sb="12" eb="14">
      <t>ホゾン</t>
    </rPh>
    <phoneticPr fontId="7"/>
  </si>
  <si>
    <t xml:space="preserve">        「D-fund　申請要項」に基づき、下記のとおり、交付金の申請をいたします。</t>
    <rPh sb="16" eb="18">
      <t>シンセイ</t>
    </rPh>
    <rPh sb="18" eb="20">
      <t>ヨウコウ</t>
    </rPh>
    <rPh sb="33" eb="35">
      <t>コウフ</t>
    </rPh>
    <rPh sb="37" eb="39">
      <t>シンセイ</t>
    </rPh>
    <phoneticPr fontId="2"/>
  </si>
  <si>
    <t>中区分</t>
    <rPh sb="0" eb="1">
      <t>チュウ</t>
    </rPh>
    <rPh sb="1" eb="3">
      <t>クブン</t>
    </rPh>
    <phoneticPr fontId="6"/>
  </si>
  <si>
    <t>小区分</t>
    <rPh sb="0" eb="3">
      <t>ショウクブン</t>
    </rPh>
    <phoneticPr fontId="6"/>
  </si>
  <si>
    <t>事業名</t>
    <rPh sb="0" eb="2">
      <t>ジギョウ</t>
    </rPh>
    <rPh sb="2" eb="3">
      <t>メイ</t>
    </rPh>
    <phoneticPr fontId="6"/>
  </si>
  <si>
    <t>申請額区分の上限額</t>
    <rPh sb="0" eb="3">
      <t>シンセイガク</t>
    </rPh>
    <rPh sb="3" eb="5">
      <t>クブン</t>
    </rPh>
    <rPh sb="6" eb="9">
      <t>ジョウゲンガク</t>
    </rPh>
    <phoneticPr fontId="6"/>
  </si>
  <si>
    <t>①育成環境整備事業</t>
    <rPh sb="1" eb="3">
      <t>イクセイ</t>
    </rPh>
    <rPh sb="3" eb="5">
      <t>カンキョウ</t>
    </rPh>
    <rPh sb="5" eb="7">
      <t>セイビ</t>
    </rPh>
    <rPh sb="7" eb="9">
      <t>ジギョウ</t>
    </rPh>
    <phoneticPr fontId="6"/>
  </si>
  <si>
    <t>②普及促進事業</t>
    <rPh sb="1" eb="3">
      <t>フキュウ</t>
    </rPh>
    <rPh sb="3" eb="5">
      <t>ソクシン</t>
    </rPh>
    <rPh sb="5" eb="7">
      <t>ジギョウ</t>
    </rPh>
    <phoneticPr fontId="6"/>
  </si>
  <si>
    <t>③人材養成事業</t>
    <rPh sb="1" eb="3">
      <t>ジンザイ</t>
    </rPh>
    <rPh sb="3" eb="5">
      <t>ヨウセイ</t>
    </rPh>
    <rPh sb="5" eb="7">
      <t>ジギョウ</t>
    </rPh>
    <phoneticPr fontId="6"/>
  </si>
  <si>
    <t>⑥社会貢献事業</t>
    <rPh sb="1" eb="3">
      <t>シャカイ</t>
    </rPh>
    <rPh sb="3" eb="5">
      <t>コウケン</t>
    </rPh>
    <rPh sb="5" eb="7">
      <t>ジギョウ</t>
    </rPh>
    <phoneticPr fontId="6"/>
  </si>
  <si>
    <t>区分番号</t>
    <rPh sb="0" eb="2">
      <t>クブン</t>
    </rPh>
    <rPh sb="2" eb="4">
      <t>バンゴウ</t>
    </rPh>
    <phoneticPr fontId="2"/>
  </si>
  <si>
    <t>中区分</t>
    <rPh sb="0" eb="1">
      <t>チュウ</t>
    </rPh>
    <rPh sb="1" eb="3">
      <t>クブン</t>
    </rPh>
    <phoneticPr fontId="2"/>
  </si>
  <si>
    <t>小区分</t>
    <rPh sb="0" eb="3">
      <t>ショウクブン</t>
    </rPh>
    <phoneticPr fontId="2"/>
  </si>
  <si>
    <t>①育成環境整備事業</t>
    <rPh sb="1" eb="9">
      <t>イクセイカンキョウセイビジギョウ</t>
    </rPh>
    <phoneticPr fontId="2"/>
  </si>
  <si>
    <t>Ｕ１２育成事業</t>
    <rPh sb="3" eb="5">
      <t>イクセイ</t>
    </rPh>
    <rPh sb="5" eb="7">
      <t>ジギョウ</t>
    </rPh>
    <phoneticPr fontId="2"/>
  </si>
  <si>
    <t>Ｕ１４育成事業</t>
    <rPh sb="3" eb="5">
      <t>イクセイ</t>
    </rPh>
    <rPh sb="5" eb="7">
      <t>ジギョウ</t>
    </rPh>
    <phoneticPr fontId="2"/>
  </si>
  <si>
    <t>Ｕ１６育成事業</t>
    <rPh sb="3" eb="5">
      <t>イクセイ</t>
    </rPh>
    <rPh sb="5" eb="7">
      <t>ジギョウ</t>
    </rPh>
    <phoneticPr fontId="2"/>
  </si>
  <si>
    <t>②普及促進事業</t>
    <rPh sb="1" eb="3">
      <t>フキュウ</t>
    </rPh>
    <rPh sb="3" eb="5">
      <t>ソクシン</t>
    </rPh>
    <rPh sb="5" eb="7">
      <t>ジギョウ</t>
    </rPh>
    <phoneticPr fontId="2"/>
  </si>
  <si>
    <t>キッズ普及促進事業</t>
    <rPh sb="3" eb="5">
      <t>フキュウ</t>
    </rPh>
    <rPh sb="5" eb="7">
      <t>ソクシン</t>
    </rPh>
    <rPh sb="7" eb="9">
      <t>ジギョウ</t>
    </rPh>
    <phoneticPr fontId="2"/>
  </si>
  <si>
    <t>シニア関連事業</t>
    <rPh sb="3" eb="5">
      <t>カンレン</t>
    </rPh>
    <rPh sb="5" eb="7">
      <t>ジギョウ</t>
    </rPh>
    <phoneticPr fontId="2"/>
  </si>
  <si>
    <t>その他普及促進事業</t>
    <rPh sb="2" eb="3">
      <t>タ</t>
    </rPh>
    <rPh sb="3" eb="5">
      <t>フキュウ</t>
    </rPh>
    <rPh sb="5" eb="7">
      <t>ソクシン</t>
    </rPh>
    <rPh sb="7" eb="9">
      <t>ジギョウ</t>
    </rPh>
    <phoneticPr fontId="2"/>
  </si>
  <si>
    <t>③人材養成事業</t>
    <rPh sb="1" eb="3">
      <t>ジンザイ</t>
    </rPh>
    <rPh sb="3" eb="5">
      <t>ヨウセイ</t>
    </rPh>
    <rPh sb="5" eb="7">
      <t>ジギョウ</t>
    </rPh>
    <phoneticPr fontId="2"/>
  </si>
  <si>
    <t>審判養成事業（審判講習会、研修会等）</t>
    <rPh sb="0" eb="2">
      <t>シンパン</t>
    </rPh>
    <rPh sb="2" eb="4">
      <t>ヨウセイ</t>
    </rPh>
    <rPh sb="4" eb="6">
      <t>ジギョウ</t>
    </rPh>
    <rPh sb="7" eb="9">
      <t>シンパン</t>
    </rPh>
    <rPh sb="9" eb="12">
      <t>コウシュウカイ</t>
    </rPh>
    <rPh sb="13" eb="16">
      <t>ケンシュウカイ</t>
    </rPh>
    <rPh sb="16" eb="17">
      <t>トウ</t>
    </rPh>
    <phoneticPr fontId="2"/>
  </si>
  <si>
    <t>審判派遣事業</t>
    <rPh sb="0" eb="2">
      <t>シンパン</t>
    </rPh>
    <rPh sb="2" eb="4">
      <t>ハケン</t>
    </rPh>
    <rPh sb="4" eb="6">
      <t>ジギョウ</t>
    </rPh>
    <phoneticPr fontId="2"/>
  </si>
  <si>
    <t>審判インストラクター養成事業</t>
    <rPh sb="0" eb="2">
      <t>シンパン</t>
    </rPh>
    <rPh sb="10" eb="12">
      <t>ヨウセイ</t>
    </rPh>
    <rPh sb="12" eb="14">
      <t>ジギョウ</t>
    </rPh>
    <phoneticPr fontId="2"/>
  </si>
  <si>
    <t>スタッツ・ＴＯ要員養成事業</t>
    <rPh sb="7" eb="9">
      <t>ヨウイン</t>
    </rPh>
    <rPh sb="9" eb="11">
      <t>ヨウセイ</t>
    </rPh>
    <rPh sb="11" eb="13">
      <t>ジギョウ</t>
    </rPh>
    <phoneticPr fontId="2"/>
  </si>
  <si>
    <t>指導者養成事業（指導者講習会、研修会等）</t>
    <rPh sb="0" eb="3">
      <t>シドウシャ</t>
    </rPh>
    <rPh sb="3" eb="5">
      <t>ヨウセイ</t>
    </rPh>
    <rPh sb="5" eb="7">
      <t>ジギョウ</t>
    </rPh>
    <rPh sb="8" eb="11">
      <t>シドウシャ</t>
    </rPh>
    <rPh sb="11" eb="14">
      <t>コウシュウカイ</t>
    </rPh>
    <rPh sb="15" eb="18">
      <t>ケンシュウカイ</t>
    </rPh>
    <rPh sb="18" eb="19">
      <t>トウ</t>
    </rPh>
    <phoneticPr fontId="2"/>
  </si>
  <si>
    <t>その他人材養成・指導伝達事業（医学・栄養講習等）</t>
    <rPh sb="2" eb="3">
      <t>タ</t>
    </rPh>
    <rPh sb="3" eb="5">
      <t>ジンザイ</t>
    </rPh>
    <rPh sb="5" eb="7">
      <t>ヨウセイ</t>
    </rPh>
    <rPh sb="8" eb="10">
      <t>シドウ</t>
    </rPh>
    <rPh sb="10" eb="12">
      <t>デンタツ</t>
    </rPh>
    <rPh sb="12" eb="14">
      <t>ジギョウ</t>
    </rPh>
    <rPh sb="15" eb="17">
      <t>イガク</t>
    </rPh>
    <rPh sb="18" eb="20">
      <t>エイヨウ</t>
    </rPh>
    <rPh sb="20" eb="22">
      <t>コウシュウ</t>
    </rPh>
    <rPh sb="22" eb="23">
      <t>トウ</t>
    </rPh>
    <phoneticPr fontId="2"/>
  </si>
  <si>
    <t>Ｕ１２リーグ戦運営事業</t>
    <rPh sb="6" eb="7">
      <t>セン</t>
    </rPh>
    <rPh sb="7" eb="9">
      <t>ウンエイ</t>
    </rPh>
    <rPh sb="9" eb="11">
      <t>ジギョウ</t>
    </rPh>
    <phoneticPr fontId="2"/>
  </si>
  <si>
    <t>Ｕ１５リーグ戦運営事業</t>
    <rPh sb="6" eb="7">
      <t>セン</t>
    </rPh>
    <rPh sb="7" eb="9">
      <t>ウンエイ</t>
    </rPh>
    <rPh sb="9" eb="11">
      <t>ジギョウ</t>
    </rPh>
    <phoneticPr fontId="2"/>
  </si>
  <si>
    <t>Ｕ１8リーグ戦運営事業</t>
    <rPh sb="6" eb="7">
      <t>セン</t>
    </rPh>
    <rPh sb="7" eb="9">
      <t>ウンエイ</t>
    </rPh>
    <rPh sb="9" eb="11">
      <t>ジギョウ</t>
    </rPh>
    <phoneticPr fontId="2"/>
  </si>
  <si>
    <t>社会人リーグ戦運営事業</t>
    <rPh sb="0" eb="2">
      <t>シャカイ</t>
    </rPh>
    <rPh sb="2" eb="3">
      <t>ジン</t>
    </rPh>
    <rPh sb="6" eb="7">
      <t>セン</t>
    </rPh>
    <rPh sb="7" eb="9">
      <t>ウンエイ</t>
    </rPh>
    <rPh sb="9" eb="11">
      <t>ジギョウ</t>
    </rPh>
    <phoneticPr fontId="2"/>
  </si>
  <si>
    <t>シニアリーグ戦運営事業</t>
    <rPh sb="6" eb="7">
      <t>セン</t>
    </rPh>
    <rPh sb="7" eb="9">
      <t>ウンエイ</t>
    </rPh>
    <rPh sb="9" eb="11">
      <t>ジギョウ</t>
    </rPh>
    <phoneticPr fontId="2"/>
  </si>
  <si>
    <t>その他リーグ戦運営事業</t>
    <rPh sb="2" eb="3">
      <t>タ</t>
    </rPh>
    <rPh sb="6" eb="7">
      <t>セン</t>
    </rPh>
    <rPh sb="7" eb="9">
      <t>ウンエイ</t>
    </rPh>
    <rPh sb="9" eb="11">
      <t>ジギョウ</t>
    </rPh>
    <phoneticPr fontId="2"/>
  </si>
  <si>
    <t>Ｕ１２競技会運営事業</t>
    <rPh sb="3" eb="6">
      <t>キョウギカイ</t>
    </rPh>
    <rPh sb="6" eb="8">
      <t>ウンエイ</t>
    </rPh>
    <rPh sb="8" eb="10">
      <t>ジギョウ</t>
    </rPh>
    <phoneticPr fontId="2"/>
  </si>
  <si>
    <t>Ｕ１５競技会運営事業</t>
    <rPh sb="3" eb="6">
      <t>キョウギカイ</t>
    </rPh>
    <rPh sb="6" eb="8">
      <t>ウンエイ</t>
    </rPh>
    <rPh sb="8" eb="10">
      <t>ジギョウ</t>
    </rPh>
    <phoneticPr fontId="2"/>
  </si>
  <si>
    <t>Ｕ１８競技会運営事業</t>
    <rPh sb="3" eb="6">
      <t>キョウギカイ</t>
    </rPh>
    <rPh sb="6" eb="8">
      <t>ウンエイ</t>
    </rPh>
    <rPh sb="8" eb="10">
      <t>ジギョウ</t>
    </rPh>
    <phoneticPr fontId="2"/>
  </si>
  <si>
    <t>社会人競技会運営事業</t>
    <rPh sb="0" eb="2">
      <t>シャカイ</t>
    </rPh>
    <rPh sb="2" eb="3">
      <t>ジン</t>
    </rPh>
    <rPh sb="3" eb="6">
      <t>キョウギカイ</t>
    </rPh>
    <rPh sb="6" eb="8">
      <t>ウンエイ</t>
    </rPh>
    <rPh sb="8" eb="10">
      <t>ジギョウ</t>
    </rPh>
    <phoneticPr fontId="2"/>
  </si>
  <si>
    <t>天皇杯・皇后杯都道府県予選運営事業</t>
    <rPh sb="0" eb="2">
      <t>テンノウ</t>
    </rPh>
    <rPh sb="2" eb="3">
      <t>ハイ</t>
    </rPh>
    <rPh sb="4" eb="7">
      <t>コウゴウハイ</t>
    </rPh>
    <rPh sb="7" eb="11">
      <t>トドウフケン</t>
    </rPh>
    <rPh sb="11" eb="13">
      <t>ヨセン</t>
    </rPh>
    <rPh sb="13" eb="15">
      <t>ウンエイ</t>
    </rPh>
    <rPh sb="15" eb="17">
      <t>ジギョウ</t>
    </rPh>
    <phoneticPr fontId="2"/>
  </si>
  <si>
    <t>⑤３ｘ３ 事業</t>
    <rPh sb="5" eb="7">
      <t>ジギョウ</t>
    </rPh>
    <phoneticPr fontId="2"/>
  </si>
  <si>
    <t>３ｘ３普及促進事業</t>
    <rPh sb="3" eb="5">
      <t>フキュウ</t>
    </rPh>
    <rPh sb="5" eb="7">
      <t>ソクシン</t>
    </rPh>
    <rPh sb="7" eb="9">
      <t>ジギョウ</t>
    </rPh>
    <phoneticPr fontId="2"/>
  </si>
  <si>
    <t>３ｘ３競技会運営事業</t>
    <rPh sb="3" eb="6">
      <t>キョウギカイ</t>
    </rPh>
    <rPh sb="6" eb="8">
      <t>ウンエイ</t>
    </rPh>
    <rPh sb="8" eb="10">
      <t>ジギョウ</t>
    </rPh>
    <phoneticPr fontId="2"/>
  </si>
  <si>
    <t>⑥社会貢献事業</t>
    <rPh sb="1" eb="3">
      <t>シャカイ</t>
    </rPh>
    <rPh sb="3" eb="5">
      <t>コウケン</t>
    </rPh>
    <rPh sb="5" eb="7">
      <t>ジギョウ</t>
    </rPh>
    <phoneticPr fontId="2"/>
  </si>
  <si>
    <t>障がい者バスケットボール支援事業</t>
    <rPh sb="0" eb="1">
      <t>ショウ</t>
    </rPh>
    <rPh sb="3" eb="4">
      <t>シャ</t>
    </rPh>
    <rPh sb="12" eb="14">
      <t>シエン</t>
    </rPh>
    <rPh sb="14" eb="16">
      <t>ジギョウ</t>
    </rPh>
    <phoneticPr fontId="2"/>
  </si>
  <si>
    <t>その他社会貢献事業</t>
    <rPh sb="2" eb="3">
      <t>タ</t>
    </rPh>
    <rPh sb="3" eb="5">
      <t>シャカイ</t>
    </rPh>
    <rPh sb="5" eb="7">
      <t>コウケン</t>
    </rPh>
    <rPh sb="7" eb="9">
      <t>ジギョウ</t>
    </rPh>
    <phoneticPr fontId="2"/>
  </si>
  <si>
    <t>割合</t>
    <rPh sb="0" eb="2">
      <t>ワリアイ</t>
    </rPh>
    <phoneticPr fontId="2"/>
  </si>
  <si>
    <t>申請上限額</t>
    <rPh sb="0" eb="2">
      <t>シンセイ</t>
    </rPh>
    <rPh sb="2" eb="5">
      <t>ジョウゲンガク</t>
    </rPh>
    <phoneticPr fontId="2"/>
  </si>
  <si>
    <t>※１</t>
    <phoneticPr fontId="2"/>
  </si>
  <si>
    <t>※２</t>
    <phoneticPr fontId="2"/>
  </si>
  <si>
    <t>④－１競技環境整備（リーグ戦運営）事業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2"/>
  </si>
  <si>
    <t>④－２競技環境整備（競技会運営）事業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</si>
  <si>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予算書集計表</t>
    <rPh sb="0" eb="3">
      <t>ヨサンショ</t>
    </rPh>
    <rPh sb="3" eb="5">
      <t>シュウケイ</t>
    </rPh>
    <rPh sb="5" eb="6">
      <t>ヒョウ</t>
    </rPh>
    <phoneticPr fontId="6"/>
  </si>
  <si>
    <t>申請額区分</t>
    <rPh sb="0" eb="3">
      <t>シンセイガク</t>
    </rPh>
    <rPh sb="3" eb="5">
      <t>クブン</t>
    </rPh>
    <phoneticPr fontId="6"/>
  </si>
  <si>
    <t>④－１競技環境整備（リーグ戦運営）事業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6"/>
  </si>
  <si>
    <t>④－２競技環境整備（競技会運営）事業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6"/>
  </si>
  <si>
    <t>ファンドＡ申請額合計</t>
    <rPh sb="5" eb="7">
      <t>シンセイ</t>
    </rPh>
    <rPh sb="7" eb="8">
      <t>ガク</t>
    </rPh>
    <rPh sb="8" eb="10">
      <t>ゴウケイ</t>
    </rPh>
    <phoneticPr fontId="6"/>
  </si>
  <si>
    <t>⑤３ｘ３ 事業</t>
    <rPh sb="5" eb="7">
      <t>ジギョウ</t>
    </rPh>
    <phoneticPr fontId="6"/>
  </si>
  <si>
    <t>その他競技環境整備（競技会運営）事業</t>
    <rPh sb="2" eb="3">
      <t>タ</t>
    </rPh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</si>
  <si>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都道府県協会名：</t>
    <rPh sb="0" eb="4">
      <t>トドウフケン</t>
    </rPh>
    <rPh sb="4" eb="6">
      <t>キョウカイ</t>
    </rPh>
    <rPh sb="6" eb="7">
      <t>メイ</t>
    </rPh>
    <phoneticPr fontId="6"/>
  </si>
  <si>
    <t>区分番号</t>
    <rPh sb="0" eb="2">
      <t>クブン</t>
    </rPh>
    <rPh sb="2" eb="4">
      <t>バンゴウ</t>
    </rPh>
    <phoneticPr fontId="6"/>
  </si>
  <si>
    <t>(単位：円）</t>
    <rPh sb="1" eb="3">
      <t>タンイ</t>
    </rPh>
    <rPh sb="4" eb="5">
      <t>エン</t>
    </rPh>
    <phoneticPr fontId="6"/>
  </si>
  <si>
    <t>査定金額
(JBA使用欄)</t>
    <rPh sb="0" eb="2">
      <t>サテイ</t>
    </rPh>
    <rPh sb="2" eb="4">
      <t>キンガク</t>
    </rPh>
    <rPh sb="9" eb="11">
      <t>シヨウ</t>
    </rPh>
    <rPh sb="11" eb="12">
      <t>ラン</t>
    </rPh>
    <phoneticPr fontId="6"/>
  </si>
  <si>
    <t>交付金申請金額</t>
    <rPh sb="0" eb="3">
      <t>コウフキン</t>
    </rPh>
    <rPh sb="3" eb="5">
      <t>シンセイ</t>
    </rPh>
    <rPh sb="5" eb="7">
      <t>キンガク</t>
    </rPh>
    <phoneticPr fontId="6"/>
  </si>
  <si>
    <t>交付金申請金額合計</t>
    <rPh sb="0" eb="3">
      <t>コウフキン</t>
    </rPh>
    <rPh sb="3" eb="5">
      <t>シンセイ</t>
    </rPh>
    <rPh sb="5" eb="7">
      <t>キンガク</t>
    </rPh>
    <rPh sb="7" eb="9">
      <t>ゴウケイ</t>
    </rPh>
    <phoneticPr fontId="6"/>
  </si>
  <si>
    <t>●１事業ごとに「区分番号」を入力し、「事業名」・「交付金申請金額」を入力してください。
●申請事業の入力する行が足りなくなった場合は、行をコピーし挿入してください。</t>
    <rPh sb="2" eb="4">
      <t>ジギョウ</t>
    </rPh>
    <rPh sb="8" eb="12">
      <t>クブンバンゴウ</t>
    </rPh>
    <rPh sb="14" eb="16">
      <t>ニュウリョク</t>
    </rPh>
    <rPh sb="19" eb="21">
      <t>ジギョウ</t>
    </rPh>
    <rPh sb="21" eb="22">
      <t>メイ</t>
    </rPh>
    <rPh sb="25" eb="28">
      <t>コウフキン</t>
    </rPh>
    <rPh sb="28" eb="30">
      <t>シンセイ</t>
    </rPh>
    <rPh sb="30" eb="32">
      <t>キンガク</t>
    </rPh>
    <rPh sb="34" eb="36">
      <t>ニュウリョク</t>
    </rPh>
    <phoneticPr fontId="6"/>
  </si>
  <si>
    <t>合計金額</t>
  </si>
  <si>
    <t>　　４．補足書類（実施要項等）・・・・・・・</t>
    <rPh sb="4" eb="6">
      <t>ホソク</t>
    </rPh>
    <rPh sb="6" eb="8">
      <t>ショルイ</t>
    </rPh>
    <rPh sb="9" eb="11">
      <t>ジッシ</t>
    </rPh>
    <rPh sb="11" eb="13">
      <t>ヨウコウ</t>
    </rPh>
    <rPh sb="13" eb="14">
      <t>トウ</t>
    </rPh>
    <phoneticPr fontId="7"/>
  </si>
  <si>
    <r>
      <rPr>
        <sz val="22"/>
        <color theme="1"/>
        <rFont val="HGSｺﾞｼｯｸM"/>
        <family val="3"/>
        <charset val="128"/>
      </rPr>
      <t>　↑　　　　↑</t>
    </r>
    <r>
      <rPr>
        <sz val="14"/>
        <color theme="1"/>
        <rFont val="HGSｺﾞｼｯｸM"/>
        <family val="3"/>
        <charset val="128"/>
      </rPr>
      <t xml:space="preserve">
　　　提出資料の□に【</t>
    </r>
    <r>
      <rPr>
        <sz val="14"/>
        <color theme="1"/>
        <rFont val="Segoe UI Symbol"/>
        <family val="3"/>
      </rPr>
      <t>✔</t>
    </r>
    <r>
      <rPr>
        <sz val="14"/>
        <color theme="1"/>
        <rFont val="HGSｺﾞｼｯｸM"/>
        <family val="3"/>
        <charset val="128"/>
      </rPr>
      <t>】を付けてください</t>
    </r>
    <phoneticPr fontId="6"/>
  </si>
  <si>
    <t>（D-fund2022）</t>
    <phoneticPr fontId="6"/>
  </si>
  <si>
    <t xml:space="preserve">  2022年度　D-fund交付申請書　</t>
    <phoneticPr fontId="2"/>
  </si>
  <si>
    <t>　　３．2022年度都道府県協会予算案・・・・・</t>
    <rPh sb="8" eb="10">
      <t>ネンド</t>
    </rPh>
    <rPh sb="10" eb="14">
      <t>トドウフケン</t>
    </rPh>
    <rPh sb="14" eb="16">
      <t>キョウカイ</t>
    </rPh>
    <rPh sb="16" eb="18">
      <t>ヨサン</t>
    </rPh>
    <rPh sb="18" eb="19">
      <t>アン</t>
    </rPh>
    <phoneticPr fontId="7"/>
  </si>
  <si>
    <t>（策定が難しい場合は、2021年度予算）</t>
    <rPh sb="1" eb="3">
      <t>サクテイ</t>
    </rPh>
    <rPh sb="4" eb="5">
      <t>ムズカ</t>
    </rPh>
    <rPh sb="7" eb="9">
      <t>バアイ</t>
    </rPh>
    <rPh sb="15" eb="17">
      <t>ネンド</t>
    </rPh>
    <rPh sb="17" eb="19">
      <t>ヨサン</t>
    </rPh>
    <phoneticPr fontId="6"/>
  </si>
  <si>
    <t>（D-fund2022）</t>
    <phoneticPr fontId="7"/>
  </si>
  <si>
    <t>④-1競技環境整備（リーグ戦運営）事業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2"/>
  </si>
  <si>
    <t>④-2競技環境整備（競技会運営）事業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</si>
  <si>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TO養成派遣事業</t>
    <rPh sb="2" eb="4">
      <t>ヨウセイ</t>
    </rPh>
    <rPh sb="4" eb="6">
      <t>ハケン</t>
    </rPh>
    <rPh sb="6" eb="8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</si>
</sst>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b/>
      <sz val="20"/>
      <color theme="1"/>
      <name val="HGSｺﾞｼｯｸM"/>
      <family val="3"/>
      <charset val="128"/>
    </font>
    <font>
      <sz val="18"/>
      <color rgb="FF000000"/>
      <name val="HGSｺﾞｼｯｸM"/>
      <family val="3"/>
      <charset val="128"/>
    </font>
    <font>
      <sz val="14"/>
      <color theme="1"/>
      <name val="Segoe UI Symbol"/>
      <family val="3"/>
    </font>
    <font>
      <sz val="22"/>
      <color theme="1"/>
      <name val="HGS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theme="0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b/>
      <u/>
      <sz val="16"/>
      <color theme="1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rgb="FF0070C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2">
      <alignment vertical="center"/>
    </xf>
    <xf numFmtId="0" fontId="9" fillId="0" borderId="0" xfId="2" applyFo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3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12" xfId="2" applyFont="1" applyBorder="1">
      <alignment vertical="center"/>
    </xf>
    <xf numFmtId="0" fontId="13" fillId="0" borderId="9" xfId="2" applyFont="1" applyBorder="1">
      <alignment vertical="center"/>
    </xf>
    <xf numFmtId="0" fontId="13" fillId="0" borderId="2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12" xfId="2" applyFont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5" fillId="0" borderId="1" xfId="2" applyFont="1" applyBorder="1">
      <alignment vertical="center"/>
    </xf>
    <xf numFmtId="0" fontId="13" fillId="0" borderId="18" xfId="2" applyFont="1" applyBorder="1">
      <alignment vertical="center"/>
    </xf>
    <xf numFmtId="0" fontId="13" fillId="0" borderId="19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19" xfId="2" applyFont="1" applyBorder="1">
      <alignment vertical="center"/>
    </xf>
    <xf numFmtId="0" fontId="4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Border="1" applyAlignment="1" applyProtection="1">
      <alignment horizontal="left" vertical="center" indent="15"/>
    </xf>
    <xf numFmtId="0" fontId="4" fillId="2" borderId="0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Protection="1">
      <alignment vertical="center"/>
    </xf>
    <xf numFmtId="0" fontId="15" fillId="2" borderId="0" xfId="0" applyFont="1" applyFill="1" applyAlignment="1" applyProtection="1">
      <alignment horizontal="right" vertical="center"/>
    </xf>
    <xf numFmtId="0" fontId="19" fillId="4" borderId="0" xfId="0" applyFont="1" applyFill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 wrapText="1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horizontal="left" vertical="center" indent="6"/>
    </xf>
    <xf numFmtId="0" fontId="12" fillId="2" borderId="0" xfId="0" applyFont="1" applyFill="1" applyAlignment="1" applyProtection="1">
      <alignment horizontal="left" vertical="center" indent="3"/>
    </xf>
    <xf numFmtId="0" fontId="19" fillId="4" borderId="0" xfId="0" applyFont="1" applyFill="1" applyAlignment="1" applyProtection="1">
      <alignment horizontal="center" vertical="center" wrapText="1"/>
      <protection locked="0"/>
    </xf>
    <xf numFmtId="38" fontId="26" fillId="2" borderId="5" xfId="1" applyFont="1" applyFill="1" applyBorder="1" applyAlignment="1" applyProtection="1">
      <alignment horizontal="center" vertical="center"/>
    </xf>
    <xf numFmtId="38" fontId="27" fillId="2" borderId="3" xfId="1" applyFont="1" applyFill="1" applyBorder="1" applyProtection="1">
      <alignment vertical="center"/>
    </xf>
    <xf numFmtId="38" fontId="26" fillId="2" borderId="1" xfId="1" applyFont="1" applyFill="1" applyBorder="1" applyProtection="1">
      <alignment vertical="center"/>
    </xf>
    <xf numFmtId="0" fontId="26" fillId="0" borderId="0" xfId="0" applyFont="1">
      <alignment vertical="center"/>
    </xf>
    <xf numFmtId="0" fontId="26" fillId="2" borderId="5" xfId="0" applyFont="1" applyFill="1" applyBorder="1" applyAlignment="1">
      <alignment horizontal="center" vertical="center"/>
    </xf>
    <xf numFmtId="0" fontId="27" fillId="2" borderId="3" xfId="0" applyFont="1" applyFill="1" applyBorder="1">
      <alignment vertical="center"/>
    </xf>
    <xf numFmtId="0" fontId="26" fillId="2" borderId="1" xfId="0" applyFont="1" applyFill="1" applyBorder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>
      <alignment vertical="center"/>
    </xf>
    <xf numFmtId="0" fontId="28" fillId="2" borderId="0" xfId="0" applyFont="1" applyFill="1">
      <alignment vertical="center"/>
    </xf>
    <xf numFmtId="38" fontId="27" fillId="2" borderId="21" xfId="1" applyFont="1" applyFill="1" applyBorder="1" applyAlignment="1" applyProtection="1">
      <alignment horizontal="center" vertical="center"/>
    </xf>
    <xf numFmtId="38" fontId="27" fillId="2" borderId="0" xfId="1" applyFont="1" applyFill="1" applyBorder="1" applyProtection="1">
      <alignment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>
      <alignment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>
      <alignment vertical="center"/>
    </xf>
    <xf numFmtId="38" fontId="33" fillId="2" borderId="0" xfId="1" applyFont="1" applyFill="1" applyProtection="1">
      <alignment vertical="center"/>
    </xf>
    <xf numFmtId="38" fontId="33" fillId="2" borderId="21" xfId="1" applyFont="1" applyFill="1" applyBorder="1" applyProtection="1">
      <alignment vertical="center"/>
    </xf>
    <xf numFmtId="38" fontId="33" fillId="2" borderId="0" xfId="1" applyFont="1" applyFill="1" applyBorder="1" applyProtection="1">
      <alignment vertical="center"/>
    </xf>
    <xf numFmtId="38" fontId="33" fillId="2" borderId="5" xfId="1" applyFont="1" applyFill="1" applyBorder="1" applyAlignment="1" applyProtection="1">
      <alignment vertical="center"/>
    </xf>
    <xf numFmtId="38" fontId="34" fillId="2" borderId="3" xfId="1" applyFont="1" applyFill="1" applyBorder="1" applyAlignment="1" applyProtection="1">
      <alignment vertical="center"/>
    </xf>
    <xf numFmtId="38" fontId="0" fillId="0" borderId="3" xfId="1" applyFont="1" applyBorder="1" applyAlignment="1" applyProtection="1">
      <alignment vertical="center"/>
    </xf>
    <xf numFmtId="38" fontId="33" fillId="2" borderId="21" xfId="1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vertical="center"/>
    </xf>
    <xf numFmtId="38" fontId="33" fillId="2" borderId="0" xfId="1" applyFont="1" applyFill="1" applyBorder="1" applyAlignment="1" applyProtection="1">
      <alignment vertical="center"/>
    </xf>
    <xf numFmtId="38" fontId="33" fillId="2" borderId="0" xfId="1" applyFont="1" applyFill="1" applyAlignment="1" applyProtection="1">
      <alignment horizontal="center" vertical="center"/>
    </xf>
    <xf numFmtId="38" fontId="39" fillId="5" borderId="6" xfId="1" applyFont="1" applyFill="1" applyBorder="1" applyAlignment="1" applyProtection="1">
      <alignment horizontal="center" vertical="center" wrapText="1"/>
    </xf>
    <xf numFmtId="38" fontId="38" fillId="5" borderId="25" xfId="1" applyFont="1" applyFill="1" applyBorder="1" applyAlignment="1" applyProtection="1">
      <alignment horizontal="center" vertical="center" wrapText="1"/>
    </xf>
    <xf numFmtId="0" fontId="40" fillId="0" borderId="33" xfId="0" applyFont="1" applyBorder="1" applyAlignment="1" applyProtection="1">
      <alignment horizontal="center" vertical="center" wrapText="1"/>
    </xf>
    <xf numFmtId="38" fontId="33" fillId="0" borderId="34" xfId="1" applyFont="1" applyFill="1" applyBorder="1" applyProtection="1">
      <alignment vertical="center"/>
    </xf>
    <xf numFmtId="38" fontId="33" fillId="5" borderId="27" xfId="1" applyFont="1" applyFill="1" applyBorder="1" applyProtection="1">
      <alignment vertical="center"/>
    </xf>
    <xf numFmtId="0" fontId="30" fillId="2" borderId="0" xfId="0" applyFont="1" applyFill="1" applyProtection="1">
      <alignment vertical="center"/>
      <protection locked="0"/>
    </xf>
    <xf numFmtId="38" fontId="33" fillId="2" borderId="0" xfId="1" applyFont="1" applyFill="1" applyAlignment="1" applyProtection="1">
      <alignment vertical="center" wrapText="1"/>
      <protection locked="0"/>
    </xf>
    <xf numFmtId="38" fontId="33" fillId="2" borderId="0" xfId="1" applyFont="1" applyFill="1" applyProtection="1">
      <alignment vertical="center"/>
      <protection locked="0"/>
    </xf>
    <xf numFmtId="38" fontId="33" fillId="0" borderId="0" xfId="1" applyFont="1" applyFill="1" applyProtection="1">
      <alignment vertical="center"/>
      <protection locked="0"/>
    </xf>
    <xf numFmtId="38" fontId="33" fillId="2" borderId="0" xfId="1" applyFont="1" applyFill="1" applyAlignment="1" applyProtection="1">
      <alignment vertical="center"/>
      <protection locked="0"/>
    </xf>
    <xf numFmtId="38" fontId="33" fillId="0" borderId="0" xfId="1" applyFont="1" applyFill="1" applyAlignment="1" applyProtection="1">
      <alignment vertical="center"/>
      <protection locked="0"/>
    </xf>
    <xf numFmtId="38" fontId="35" fillId="2" borderId="0" xfId="1" applyFont="1" applyFill="1" applyAlignment="1" applyProtection="1">
      <alignment horizontal="center" vertical="center"/>
      <protection locked="0"/>
    </xf>
    <xf numFmtId="38" fontId="33" fillId="0" borderId="24" xfId="1" applyFont="1" applyFill="1" applyBorder="1" applyAlignment="1" applyProtection="1">
      <alignment horizontal="center" vertical="center"/>
      <protection locked="0"/>
    </xf>
    <xf numFmtId="38" fontId="33" fillId="0" borderId="32" xfId="1" applyFont="1" applyFill="1" applyBorder="1" applyProtection="1">
      <alignment vertical="center"/>
      <protection locked="0"/>
    </xf>
    <xf numFmtId="38" fontId="33" fillId="5" borderId="24" xfId="1" applyFont="1" applyFill="1" applyBorder="1" applyProtection="1">
      <alignment vertical="center"/>
      <protection locked="0"/>
    </xf>
    <xf numFmtId="38" fontId="33" fillId="0" borderId="1" xfId="1" applyFont="1" applyFill="1" applyBorder="1" applyAlignment="1" applyProtection="1">
      <alignment horizontal="center" vertical="center"/>
      <protection locked="0"/>
    </xf>
    <xf numFmtId="38" fontId="33" fillId="0" borderId="3" xfId="1" applyFont="1" applyFill="1" applyBorder="1" applyProtection="1">
      <alignment vertical="center"/>
      <protection locked="0"/>
    </xf>
    <xf numFmtId="38" fontId="33" fillId="5" borderId="1" xfId="1" applyFont="1" applyFill="1" applyBorder="1" applyProtection="1">
      <alignment vertical="center"/>
      <protection locked="0"/>
    </xf>
    <xf numFmtId="38" fontId="33" fillId="0" borderId="0" xfId="1" applyFont="1" applyFill="1" applyAlignment="1" applyProtection="1">
      <alignment horizontal="center" vertical="center"/>
      <protection locked="0"/>
    </xf>
    <xf numFmtId="38" fontId="33" fillId="0" borderId="0" xfId="1" applyFont="1" applyFill="1" applyAlignment="1" applyProtection="1">
      <alignment vertical="center" wrapText="1"/>
      <protection locked="0"/>
    </xf>
    <xf numFmtId="0" fontId="0" fillId="2" borderId="30" xfId="0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 wrapText="1"/>
    </xf>
    <xf numFmtId="0" fontId="33" fillId="2" borderId="0" xfId="0" applyFont="1" applyFill="1" applyBorder="1" applyAlignment="1" applyProtection="1">
      <alignment vertical="center"/>
    </xf>
    <xf numFmtId="38" fontId="33" fillId="2" borderId="35" xfId="1" applyFont="1" applyFill="1" applyBorder="1" applyAlignment="1" applyProtection="1">
      <alignment vertical="center"/>
    </xf>
    <xf numFmtId="38" fontId="34" fillId="2" borderId="36" xfId="1" applyFont="1" applyFill="1" applyBorder="1" applyAlignment="1" applyProtection="1">
      <alignment vertical="center"/>
    </xf>
    <xf numFmtId="38" fontId="0" fillId="0" borderId="36" xfId="1" applyFont="1" applyBorder="1" applyAlignment="1" applyProtection="1">
      <alignment vertical="center"/>
    </xf>
    <xf numFmtId="38" fontId="36" fillId="2" borderId="30" xfId="1" applyFont="1" applyFill="1" applyBorder="1" applyAlignment="1" applyProtection="1">
      <alignment horizontal="center" vertical="center"/>
    </xf>
    <xf numFmtId="38" fontId="37" fillId="2" borderId="32" xfId="1" applyFont="1" applyFill="1" applyBorder="1" applyAlignment="1" applyProtection="1">
      <alignment horizontal="center" vertical="center"/>
    </xf>
    <xf numFmtId="38" fontId="33" fillId="2" borderId="30" xfId="1" applyFont="1" applyFill="1" applyBorder="1" applyAlignment="1" applyProtection="1">
      <alignment vertical="center"/>
    </xf>
    <xf numFmtId="38" fontId="0" fillId="0" borderId="32" xfId="0" applyNumberFormat="1" applyBorder="1" applyAlignment="1" applyProtection="1">
      <alignment vertical="center"/>
    </xf>
    <xf numFmtId="38" fontId="4" fillId="2" borderId="0" xfId="0" applyNumberFormat="1" applyFont="1" applyFill="1" applyBorder="1" applyAlignment="1" applyProtection="1">
      <alignment horizontal="left" vertical="center"/>
    </xf>
    <xf numFmtId="38" fontId="10" fillId="2" borderId="0" xfId="0" applyNumberFormat="1" applyFont="1" applyFill="1" applyBorder="1" applyAlignment="1" applyProtection="1">
      <alignment horizontal="left" vertical="center"/>
    </xf>
    <xf numFmtId="0" fontId="26" fillId="2" borderId="1" xfId="0" applyFont="1" applyFill="1" applyBorder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38" fontId="12" fillId="2" borderId="0" xfId="0" applyNumberFormat="1" applyFont="1" applyFill="1" applyBorder="1" applyAlignment="1" applyProtection="1">
      <alignment horizontal="center" vertical="center"/>
      <protection locked="0"/>
    </xf>
    <xf numFmtId="38" fontId="11" fillId="2" borderId="14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38" fontId="12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wrapText="1"/>
    </xf>
    <xf numFmtId="0" fontId="2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38" fontId="15" fillId="2" borderId="0" xfId="0" applyNumberFormat="1" applyFont="1" applyFill="1" applyBorder="1" applyAlignment="1" applyProtection="1">
      <alignment horizontal="left" vertical="top" wrapText="1"/>
    </xf>
    <xf numFmtId="0" fontId="22" fillId="0" borderId="0" xfId="0" applyFont="1" applyAlignment="1">
      <alignment vertical="top" wrapText="1"/>
    </xf>
    <xf numFmtId="0" fontId="4" fillId="2" borderId="20" xfId="0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left" vertical="center" shrinkToFit="1"/>
      <protection locked="0"/>
    </xf>
    <xf numFmtId="0" fontId="16" fillId="2" borderId="16" xfId="0" applyFont="1" applyFill="1" applyBorder="1" applyAlignment="1" applyProtection="1">
      <alignment horizontal="left" vertical="center" shrinkToFit="1"/>
      <protection locked="0"/>
    </xf>
    <xf numFmtId="0" fontId="12" fillId="2" borderId="15" xfId="0" applyFont="1" applyFill="1" applyBorder="1" applyAlignment="1" applyProtection="1">
      <alignment horizontal="left" vertical="center" shrinkToFit="1"/>
      <protection locked="0"/>
    </xf>
    <xf numFmtId="38" fontId="38" fillId="3" borderId="1" xfId="1" applyFont="1" applyFill="1" applyBorder="1" applyAlignment="1" applyProtection="1">
      <alignment vertical="center" wrapText="1"/>
    </xf>
    <xf numFmtId="0" fontId="25" fillId="0" borderId="1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40" fillId="5" borderId="22" xfId="0" applyFont="1" applyFill="1" applyBorder="1" applyAlignment="1" applyProtection="1">
      <alignment horizontal="center" vertical="center"/>
    </xf>
    <xf numFmtId="0" fontId="0" fillId="5" borderId="23" xfId="0" applyFill="1" applyBorder="1" applyAlignment="1" applyProtection="1">
      <alignment horizontal="center" vertical="center"/>
    </xf>
    <xf numFmtId="38" fontId="32" fillId="2" borderId="0" xfId="1" applyFont="1" applyFill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38" fontId="38" fillId="5" borderId="28" xfId="1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38" fontId="39" fillId="2" borderId="26" xfId="1" applyFont="1" applyFill="1" applyBorder="1" applyAlignment="1" applyProtection="1">
      <alignment horizontal="left" vertical="center" wrapText="1" indent="1"/>
    </xf>
    <xf numFmtId="0" fontId="0" fillId="0" borderId="26" xfId="0" applyBorder="1" applyAlignment="1" applyProtection="1">
      <alignment horizontal="left" vertical="center" indent="1"/>
    </xf>
    <xf numFmtId="0" fontId="33" fillId="2" borderId="22" xfId="1" applyNumberFormat="1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33" fillId="2" borderId="7" xfId="0" applyNumberFormat="1" applyFont="1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38" fontId="38" fillId="5" borderId="25" xfId="1" applyFont="1" applyFill="1" applyBorder="1" applyAlignment="1" applyProtection="1">
      <alignment horizontal="center" vertical="center" wrapText="1"/>
    </xf>
    <xf numFmtId="0" fontId="25" fillId="5" borderId="25" xfId="0" applyFont="1" applyFill="1" applyBorder="1" applyAlignment="1" applyProtection="1">
      <alignment horizontal="center" vertical="center" wrapText="1"/>
    </xf>
    <xf numFmtId="38" fontId="33" fillId="5" borderId="5" xfId="1" applyFont="1" applyFill="1" applyBorder="1" applyAlignment="1" applyProtection="1">
      <alignment horizontal="center" vertical="center" shrinkToFit="1"/>
    </xf>
    <xf numFmtId="0" fontId="34" fillId="5" borderId="3" xfId="0" applyFont="1" applyFill="1" applyBorder="1" applyAlignment="1" applyProtection="1">
      <alignment horizontal="center" vertical="center" shrinkToFit="1"/>
    </xf>
    <xf numFmtId="38" fontId="38" fillId="3" borderId="24" xfId="1" applyFont="1" applyFill="1" applyBorder="1" applyAlignment="1" applyProtection="1">
      <alignment vertical="center" wrapText="1"/>
    </xf>
    <xf numFmtId="0" fontId="25" fillId="0" borderId="24" xfId="0" applyFont="1" applyBorder="1" applyAlignment="1" applyProtection="1">
      <alignment vertical="center" wrapText="1"/>
    </xf>
    <xf numFmtId="38" fontId="33" fillId="5" borderId="5" xfId="1" applyFont="1" applyFill="1" applyBorder="1" applyAlignment="1" applyProtection="1">
      <alignment horizontal="center" vertical="center"/>
    </xf>
    <xf numFmtId="0" fontId="34" fillId="5" borderId="3" xfId="0" applyFont="1" applyFill="1" applyBorder="1" applyAlignment="1" applyProtection="1">
      <alignment horizontal="center" vertical="center"/>
    </xf>
    <xf numFmtId="38" fontId="33" fillId="3" borderId="5" xfId="1" applyFont="1" applyFill="1" applyBorder="1" applyAlignment="1" applyProtection="1">
      <alignment vertical="center" shrinkToFit="1"/>
    </xf>
    <xf numFmtId="0" fontId="0" fillId="3" borderId="2" xfId="0" applyFill="1" applyBorder="1" applyAlignment="1" applyProtection="1">
      <alignment vertical="center" shrinkToFit="1"/>
    </xf>
    <xf numFmtId="0" fontId="0" fillId="3" borderId="3" xfId="0" applyFill="1" applyBorder="1" applyAlignment="1" applyProtection="1">
      <alignment vertical="center" shrinkToFit="1"/>
    </xf>
    <xf numFmtId="38" fontId="33" fillId="3" borderId="35" xfId="1" applyFont="1" applyFill="1" applyBorder="1" applyAlignment="1" applyProtection="1">
      <alignment vertical="center" shrinkToFit="1"/>
    </xf>
    <xf numFmtId="0" fontId="0" fillId="3" borderId="19" xfId="0" applyFill="1" applyBorder="1" applyAlignment="1" applyProtection="1">
      <alignment vertical="center" shrinkToFit="1"/>
    </xf>
    <xf numFmtId="0" fontId="0" fillId="3" borderId="36" xfId="0" applyFill="1" applyBorder="1" applyAlignment="1" applyProtection="1">
      <alignment vertical="center" shrinkToFit="1"/>
    </xf>
    <xf numFmtId="38" fontId="36" fillId="0" borderId="30" xfId="1" applyFont="1" applyFill="1" applyBorder="1" applyAlignment="1" applyProtection="1">
      <alignment horizontal="center" vertical="center"/>
    </xf>
    <xf numFmtId="0" fontId="42" fillId="0" borderId="31" xfId="0" applyFont="1" applyFill="1" applyBorder="1" applyAlignment="1" applyProtection="1">
      <alignment horizontal="center" vertical="center"/>
    </xf>
    <xf numFmtId="0" fontId="42" fillId="0" borderId="32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38" fontId="38" fillId="0" borderId="30" xfId="1" applyFont="1" applyFill="1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38" fontId="33" fillId="2" borderId="21" xfId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6" fillId="2" borderId="1" xfId="0" applyFont="1" applyFill="1" applyBorder="1">
      <alignment vertical="center"/>
    </xf>
    <xf numFmtId="0" fontId="26" fillId="0" borderId="1" xfId="0" applyFont="1" applyBorder="1">
      <alignment vertical="center"/>
    </xf>
    <xf numFmtId="0" fontId="26" fillId="2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5" fillId="0" borderId="17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</cellXfs>
  <cellStyles count="18">
    <cellStyle name="桁区切り" xfId="1" builtinId="6"/>
    <cellStyle name="桁区切り 2" xfId="5" xr:uid="{00000000-0005-0000-0000-000001000000}"/>
    <cellStyle name="桁区切り 2 2" xfId="6" xr:uid="{00000000-0005-0000-0000-000002000000}"/>
    <cellStyle name="桁区切り 2 3" xfId="7" xr:uid="{00000000-0005-0000-0000-000003000000}"/>
    <cellStyle name="桁区切り 3" xfId="8" xr:uid="{00000000-0005-0000-0000-000004000000}"/>
    <cellStyle name="桁区切り 4" xfId="9" xr:uid="{00000000-0005-0000-0000-000005000000}"/>
    <cellStyle name="桁区切り 5" xfId="4" xr:uid="{00000000-0005-0000-0000-000006000000}"/>
    <cellStyle name="桁区切り 6" xfId="3" xr:uid="{00000000-0005-0000-0000-000007000000}"/>
    <cellStyle name="通貨 2" xfId="10" xr:uid="{00000000-0005-0000-0000-000008000000}"/>
    <cellStyle name="標準" xfId="0" builtinId="0"/>
    <cellStyle name="標準 2" xfId="11" xr:uid="{00000000-0005-0000-0000-00000A000000}"/>
    <cellStyle name="標準 2 2" xfId="12" xr:uid="{00000000-0005-0000-0000-00000B000000}"/>
    <cellStyle name="標準 2 2 2" xfId="13" xr:uid="{00000000-0005-0000-0000-00000C000000}"/>
    <cellStyle name="標準 3" xfId="14" xr:uid="{00000000-0005-0000-0000-00000D000000}"/>
    <cellStyle name="標準 4" xfId="15" xr:uid="{00000000-0005-0000-0000-00000E000000}"/>
    <cellStyle name="標準 5" xfId="16" xr:uid="{00000000-0005-0000-0000-00000F000000}"/>
    <cellStyle name="標準 6" xfId="17" xr:uid="{00000000-0005-0000-0000-000010000000}"/>
    <cellStyle name="標準 7" xfId="2" xr:uid="{00000000-0005-0000-0000-000011000000}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99CC"/>
      <color rgb="FFCC0000"/>
      <color rgb="FFFF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45720</xdr:rowOff>
        </xdr:from>
        <xdr:to>
          <xdr:col>6</xdr:col>
          <xdr:colOff>518160</xdr:colOff>
          <xdr:row>29</xdr:row>
          <xdr:rowOff>289560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60960</xdr:rowOff>
        </xdr:from>
        <xdr:to>
          <xdr:col>6</xdr:col>
          <xdr:colOff>518160</xdr:colOff>
          <xdr:row>31</xdr:row>
          <xdr:rowOff>312420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68580</xdr:rowOff>
        </xdr:from>
        <xdr:to>
          <xdr:col>6</xdr:col>
          <xdr:colOff>518160</xdr:colOff>
          <xdr:row>33</xdr:row>
          <xdr:rowOff>320040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45720</xdr:rowOff>
        </xdr:from>
        <xdr:to>
          <xdr:col>6</xdr:col>
          <xdr:colOff>518160</xdr:colOff>
          <xdr:row>36</xdr:row>
          <xdr:rowOff>289560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45720</xdr:rowOff>
        </xdr:from>
        <xdr:to>
          <xdr:col>7</xdr:col>
          <xdr:colOff>1203960</xdr:colOff>
          <xdr:row>29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31</xdr:row>
          <xdr:rowOff>60960</xdr:rowOff>
        </xdr:from>
        <xdr:to>
          <xdr:col>7</xdr:col>
          <xdr:colOff>1203960</xdr:colOff>
          <xdr:row>31</xdr:row>
          <xdr:rowOff>312420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33</xdr:row>
          <xdr:rowOff>68580</xdr:rowOff>
        </xdr:from>
        <xdr:to>
          <xdr:col>7</xdr:col>
          <xdr:colOff>1203960</xdr:colOff>
          <xdr:row>33</xdr:row>
          <xdr:rowOff>320040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36</xdr:row>
          <xdr:rowOff>45720</xdr:rowOff>
        </xdr:from>
        <xdr:to>
          <xdr:col>7</xdr:col>
          <xdr:colOff>1203960</xdr:colOff>
          <xdr:row>36</xdr:row>
          <xdr:rowOff>289560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8</xdr:row>
      <xdr:rowOff>127000</xdr:rowOff>
    </xdr:from>
    <xdr:to>
      <xdr:col>13</xdr:col>
      <xdr:colOff>749300</xdr:colOff>
      <xdr:row>12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356600" y="1416050"/>
          <a:ext cx="768350" cy="66040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0070C0"/>
              </a:solidFill>
            </a:rPr>
            <a:t>査定金額欄は入力不要です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40"/>
  <sheetViews>
    <sheetView zoomScale="70" zoomScaleNormal="70" zoomScaleSheetLayoutView="85" workbookViewId="0">
      <selection activeCell="D28" sqref="D28"/>
    </sheetView>
  </sheetViews>
  <sheetFormatPr defaultColWidth="9" defaultRowHeight="22.95" customHeight="1"/>
  <cols>
    <col min="1" max="1" width="14.77734375" style="26" customWidth="1"/>
    <col min="2" max="2" width="23.77734375" style="26" customWidth="1"/>
    <col min="3" max="4" width="16.6640625" style="26" customWidth="1"/>
    <col min="5" max="5" width="18.109375" style="26" customWidth="1"/>
    <col min="6" max="6" width="6.6640625" style="26" customWidth="1"/>
    <col min="7" max="7" width="8.6640625" style="26" customWidth="1"/>
    <col min="8" max="8" width="22.6640625" style="26" customWidth="1"/>
    <col min="9" max="16384" width="9" style="26"/>
  </cols>
  <sheetData>
    <row r="1" spans="1:8" ht="22.95" customHeight="1">
      <c r="A1" s="24" t="s">
        <v>120</v>
      </c>
      <c r="B1" s="24"/>
      <c r="C1" s="24"/>
      <c r="D1" s="25"/>
      <c r="F1" s="33"/>
      <c r="G1" s="33"/>
      <c r="H1" s="31" t="s">
        <v>48</v>
      </c>
    </row>
    <row r="2" spans="1:8" ht="22.95" customHeight="1">
      <c r="A2" s="24"/>
      <c r="B2" s="24"/>
      <c r="C2" s="24"/>
      <c r="D2" s="25"/>
    </row>
    <row r="3" spans="1:8" ht="22.95" customHeight="1">
      <c r="A3" s="25"/>
      <c r="B3" s="24"/>
      <c r="C3" s="24"/>
      <c r="D3" s="24"/>
      <c r="E3" s="24"/>
      <c r="F3" s="25"/>
      <c r="G3" s="25"/>
      <c r="H3" s="25"/>
    </row>
    <row r="4" spans="1:8" ht="22.95" customHeight="1">
      <c r="A4" s="35" t="s">
        <v>47</v>
      </c>
      <c r="C4" s="24"/>
      <c r="D4" s="24"/>
      <c r="E4" s="24"/>
      <c r="F4" s="32"/>
      <c r="G4" s="32"/>
      <c r="H4" s="32"/>
    </row>
    <row r="5" spans="1:8" ht="22.95" customHeight="1">
      <c r="A5" s="24"/>
      <c r="B5" s="24"/>
      <c r="C5" s="24"/>
      <c r="D5" s="24"/>
      <c r="E5" s="24"/>
      <c r="F5" s="32"/>
      <c r="G5" s="32"/>
      <c r="H5" s="32"/>
    </row>
    <row r="6" spans="1:8" ht="22.95" customHeight="1">
      <c r="A6" s="27"/>
      <c r="B6" s="24"/>
      <c r="C6" s="24"/>
      <c r="D6" s="36" t="s">
        <v>41</v>
      </c>
      <c r="E6" s="120"/>
      <c r="F6" s="121"/>
      <c r="G6" s="121"/>
      <c r="H6" s="121"/>
    </row>
    <row r="7" spans="1:8" ht="22.95" customHeight="1">
      <c r="A7" s="27"/>
      <c r="B7" s="24"/>
      <c r="C7" s="24"/>
      <c r="D7" s="36" t="s">
        <v>42</v>
      </c>
      <c r="E7" s="122"/>
      <c r="F7" s="122"/>
      <c r="G7" s="122"/>
      <c r="H7" s="122"/>
    </row>
    <row r="8" spans="1:8" ht="22.95" customHeight="1">
      <c r="A8" s="27"/>
      <c r="B8" s="24"/>
      <c r="C8" s="24"/>
      <c r="D8" s="36" t="s">
        <v>43</v>
      </c>
      <c r="E8" s="122"/>
      <c r="F8" s="122"/>
      <c r="G8" s="122"/>
      <c r="H8" s="122"/>
    </row>
    <row r="9" spans="1:8" ht="22.95" customHeight="1">
      <c r="A9" s="27"/>
      <c r="B9" s="24"/>
      <c r="C9" s="24"/>
      <c r="D9" s="36" t="s">
        <v>39</v>
      </c>
      <c r="E9" s="122"/>
      <c r="F9" s="122"/>
      <c r="G9" s="122"/>
      <c r="H9" s="122"/>
    </row>
    <row r="10" spans="1:8" ht="22.95" customHeight="1">
      <c r="A10" s="27"/>
      <c r="B10" s="24"/>
      <c r="C10" s="24"/>
      <c r="D10" s="25"/>
      <c r="E10" s="28"/>
      <c r="F10" s="119"/>
      <c r="G10" s="119"/>
      <c r="H10" s="119"/>
    </row>
    <row r="11" spans="1:8" ht="22.95" customHeight="1">
      <c r="A11" s="27"/>
      <c r="B11" s="24"/>
      <c r="C11" s="24"/>
      <c r="D11" s="25"/>
      <c r="E11" s="29"/>
      <c r="F11" s="25"/>
      <c r="G11" s="25"/>
      <c r="H11" s="25"/>
    </row>
    <row r="12" spans="1:8" ht="22.95" customHeight="1">
      <c r="A12" s="27"/>
      <c r="B12" s="24"/>
      <c r="C12" s="111" t="s">
        <v>121</v>
      </c>
      <c r="D12" s="111"/>
      <c r="E12" s="111"/>
      <c r="F12" s="25"/>
      <c r="G12" s="25"/>
      <c r="H12" s="25"/>
    </row>
    <row r="13" spans="1:8" ht="22.95" customHeight="1">
      <c r="A13" s="27"/>
      <c r="B13" s="24"/>
      <c r="C13" s="24"/>
      <c r="D13" s="25"/>
      <c r="E13" s="25"/>
      <c r="F13" s="25"/>
      <c r="G13" s="25"/>
      <c r="H13" s="25"/>
    </row>
    <row r="14" spans="1:8" ht="22.95" customHeight="1">
      <c r="A14" s="27"/>
      <c r="B14" s="24"/>
      <c r="C14" s="24"/>
      <c r="D14" s="25"/>
      <c r="E14" s="25"/>
      <c r="F14" s="25"/>
      <c r="G14" s="25"/>
      <c r="H14" s="25"/>
    </row>
    <row r="15" spans="1:8" ht="22.95" customHeight="1">
      <c r="B15" s="34" t="s">
        <v>53</v>
      </c>
      <c r="C15" s="32"/>
      <c r="D15" s="32"/>
      <c r="E15" s="32"/>
      <c r="F15" s="32"/>
      <c r="G15" s="32"/>
      <c r="H15" s="30"/>
    </row>
    <row r="16" spans="1:8" ht="22.95" customHeight="1">
      <c r="B16" s="24"/>
      <c r="C16" s="24"/>
      <c r="D16" s="24"/>
      <c r="E16" s="24"/>
      <c r="F16" s="32"/>
      <c r="G16" s="32"/>
      <c r="H16" s="30"/>
    </row>
    <row r="17" spans="2:9" ht="22.95" customHeight="1">
      <c r="B17" s="24"/>
      <c r="C17" s="24"/>
      <c r="D17" s="24"/>
      <c r="E17" s="24"/>
      <c r="F17" s="32"/>
      <c r="G17" s="32"/>
      <c r="H17" s="32"/>
    </row>
    <row r="18" spans="2:9" ht="22.95" customHeight="1">
      <c r="B18" s="32"/>
      <c r="D18" s="32" t="s">
        <v>38</v>
      </c>
      <c r="E18" s="32"/>
      <c r="F18" s="32"/>
      <c r="G18" s="32"/>
      <c r="H18" s="32"/>
    </row>
    <row r="19" spans="2:9" ht="22.95" customHeight="1">
      <c r="B19" s="32"/>
      <c r="C19" s="32"/>
      <c r="D19" s="32"/>
      <c r="E19" s="32"/>
      <c r="F19" s="32"/>
      <c r="G19" s="32"/>
      <c r="H19" s="32"/>
    </row>
    <row r="20" spans="2:9" ht="22.95" customHeight="1">
      <c r="B20" s="24"/>
      <c r="C20" s="24"/>
      <c r="D20" s="24"/>
      <c r="E20" s="24"/>
      <c r="F20" s="32"/>
      <c r="G20" s="32"/>
      <c r="H20" s="32"/>
    </row>
    <row r="21" spans="2:9" ht="40.049999999999997" customHeight="1">
      <c r="B21" s="34" t="s">
        <v>37</v>
      </c>
      <c r="C21" s="112">
        <f>予算書集計表!G14</f>
        <v>0</v>
      </c>
      <c r="D21" s="112"/>
      <c r="E21" s="112"/>
      <c r="F21" s="105" t="s">
        <v>34</v>
      </c>
      <c r="G21" s="117" t="str">
        <f>IF(予算書集計表!G7&gt;7000000,"申請上限額を超えている事業があります",IF(予算書集計表!G8&gt;3000000,"申請上限額を超えている事業があります",IF(予算書集計表!G9&gt;5000000,"申請上限額を超えている事業があります",IF(予算書集計表!G10&gt;7000000,"申請上限額を超えている事業があります",IF(予算書集計表!G11&gt;5000000,"申請上限額を超えている事業があります",IF(予算書集計表!G12&gt;1000000,"申請上限額を超えている事業があります",IF(予算書集計表!G13&gt;1000000,"申請上限額を超えている事業があります",IF(予算書集計表!G14&gt;10000000,"申請上限額を超えています。各事業の申請金額を確認して下さい",""))))))))</f>
        <v/>
      </c>
      <c r="H21" s="118"/>
      <c r="I21" s="118"/>
    </row>
    <row r="22" spans="2:9" ht="40.049999999999997" customHeight="1">
      <c r="B22" s="34" t="s">
        <v>36</v>
      </c>
      <c r="C22" s="109"/>
      <c r="D22" s="109"/>
      <c r="E22" s="109"/>
      <c r="F22" s="105" t="s">
        <v>34</v>
      </c>
      <c r="G22" s="106"/>
      <c r="H22" s="32"/>
    </row>
    <row r="23" spans="2:9" ht="40.049999999999997" customHeight="1" thickBot="1">
      <c r="B23" s="34" t="s">
        <v>35</v>
      </c>
      <c r="C23" s="110">
        <f>SUM(C21:C22)</f>
        <v>0</v>
      </c>
      <c r="D23" s="110"/>
      <c r="E23" s="110"/>
      <c r="F23" s="106" t="s">
        <v>34</v>
      </c>
      <c r="G23" s="106"/>
      <c r="H23" s="32"/>
    </row>
    <row r="24" spans="2:9" ht="22.95" customHeight="1" thickTop="1">
      <c r="H24" s="32"/>
    </row>
    <row r="25" spans="2:9" ht="22.95" customHeight="1">
      <c r="H25" s="32"/>
    </row>
    <row r="26" spans="2:9" ht="26.55" customHeight="1">
      <c r="H26" s="32"/>
    </row>
    <row r="27" spans="2:9" ht="26.55" customHeight="1">
      <c r="H27" s="113" t="s">
        <v>52</v>
      </c>
    </row>
    <row r="28" spans="2:9" ht="26.55" customHeight="1">
      <c r="F28" s="115" t="s">
        <v>49</v>
      </c>
      <c r="G28" s="116"/>
      <c r="H28" s="114"/>
    </row>
    <row r="29" spans="2:9" ht="15" customHeight="1">
      <c r="B29" s="37"/>
      <c r="C29" s="37"/>
      <c r="D29" s="38"/>
      <c r="E29" s="38"/>
      <c r="F29" s="38"/>
      <c r="G29" s="38"/>
      <c r="H29" s="38"/>
    </row>
    <row r="30" spans="2:9" ht="25.05" customHeight="1">
      <c r="B30" s="37" t="s">
        <v>50</v>
      </c>
      <c r="C30" s="39"/>
      <c r="D30" s="38"/>
      <c r="E30" s="38"/>
      <c r="F30" s="42"/>
      <c r="G30" s="42"/>
      <c r="H30" s="42"/>
    </row>
    <row r="31" spans="2:9" ht="15" customHeight="1">
      <c r="B31" s="37"/>
      <c r="C31" s="39"/>
      <c r="D31" s="38"/>
      <c r="E31" s="38"/>
      <c r="F31" s="42"/>
      <c r="G31" s="42"/>
      <c r="H31" s="42"/>
    </row>
    <row r="32" spans="2:9" ht="25.05" customHeight="1">
      <c r="B32" s="37" t="s">
        <v>51</v>
      </c>
      <c r="C32" s="39"/>
      <c r="D32" s="38"/>
      <c r="E32" s="38"/>
      <c r="F32" s="42"/>
      <c r="G32" s="42"/>
      <c r="H32" s="42"/>
    </row>
    <row r="33" spans="2:8" ht="15" customHeight="1">
      <c r="B33" s="37"/>
      <c r="C33" s="39"/>
      <c r="D33" s="38"/>
      <c r="E33" s="38"/>
      <c r="F33" s="42"/>
      <c r="G33" s="42"/>
      <c r="H33" s="42"/>
    </row>
    <row r="34" spans="2:8" ht="25.05" customHeight="1">
      <c r="B34" s="37" t="s">
        <v>122</v>
      </c>
      <c r="C34" s="39"/>
      <c r="D34" s="38"/>
      <c r="E34" s="38"/>
      <c r="F34" s="42"/>
      <c r="G34" s="42"/>
      <c r="H34" s="42"/>
    </row>
    <row r="35" spans="2:8" ht="25.05" customHeight="1">
      <c r="B35" s="40" t="s">
        <v>123</v>
      </c>
      <c r="C35" s="39"/>
      <c r="D35" s="39"/>
      <c r="E35" s="39"/>
      <c r="F35" s="42"/>
      <c r="G35" s="42"/>
      <c r="H35" s="42"/>
    </row>
    <row r="36" spans="2:8" ht="15" customHeight="1">
      <c r="B36" s="40"/>
      <c r="C36" s="39"/>
      <c r="D36" s="39"/>
      <c r="E36" s="39"/>
      <c r="F36" s="42"/>
      <c r="G36" s="42"/>
      <c r="H36" s="42"/>
    </row>
    <row r="37" spans="2:8" ht="25.05" customHeight="1">
      <c r="B37" s="37" t="s">
        <v>118</v>
      </c>
      <c r="C37" s="39"/>
      <c r="D37" s="38"/>
      <c r="E37" s="39"/>
      <c r="F37" s="42"/>
      <c r="G37" s="42"/>
      <c r="H37" s="42"/>
    </row>
    <row r="38" spans="2:8" ht="15" customHeight="1">
      <c r="B38" s="37"/>
      <c r="C38" s="39"/>
      <c r="D38" s="38"/>
      <c r="E38" s="39"/>
      <c r="F38" s="39"/>
      <c r="G38" s="39"/>
      <c r="H38" s="39"/>
    </row>
    <row r="39" spans="2:8" ht="25.05" customHeight="1">
      <c r="B39" s="39"/>
      <c r="C39" s="39"/>
      <c r="D39" s="41"/>
      <c r="E39" s="108" t="s">
        <v>119</v>
      </c>
      <c r="F39" s="108"/>
      <c r="G39" s="108"/>
      <c r="H39" s="108"/>
    </row>
    <row r="40" spans="2:8" ht="22.95" customHeight="1">
      <c r="E40" s="108"/>
      <c r="F40" s="108"/>
      <c r="G40" s="108"/>
      <c r="H40" s="108"/>
    </row>
  </sheetData>
  <sheetProtection algorithmName="SHA-512" hashValue="pg3CwdsVE1qs7aqe+yfyrO88nsuUh5OxyxuHi3z4c9RhKkdfBvsn142xPN4Zu9vElcpJ1ndB/wQgRnUc/6fyMA==" saltValue="W0m2Njdw+RsGwFkQ0Qqodw==" spinCount="100000" sheet="1" formatCells="0" formatColumns="0" formatRows="0"/>
  <mergeCells count="13">
    <mergeCell ref="F10:H10"/>
    <mergeCell ref="E6:H6"/>
    <mergeCell ref="E7:H7"/>
    <mergeCell ref="E8:H8"/>
    <mergeCell ref="E9:H9"/>
    <mergeCell ref="E39:H40"/>
    <mergeCell ref="C22:E22"/>
    <mergeCell ref="C23:E23"/>
    <mergeCell ref="C12:E12"/>
    <mergeCell ref="C21:E21"/>
    <mergeCell ref="H27:H28"/>
    <mergeCell ref="F28:G28"/>
    <mergeCell ref="G21:I21"/>
  </mergeCells>
  <phoneticPr fontId="6"/>
  <conditionalFormatting sqref="C21:E21">
    <cfRule type="cellIs" dxfId="14" priority="3" operator="greaterThanOrEqual">
      <formula>10000000</formula>
    </cfRule>
    <cfRule type="cellIs" dxfId="13" priority="4" operator="equal">
      <formula>"申請上限金額を超えています。                           予算書集計表を確認して下さい。"</formula>
    </cfRule>
  </conditionalFormatting>
  <conditionalFormatting sqref="G21">
    <cfRule type="cellIs" dxfId="12" priority="2" operator="equal">
      <formula>"申請上限額を超えている事業があります"</formula>
    </cfRule>
  </conditionalFormatting>
  <conditionalFormatting sqref="G21">
    <cfRule type="cellIs" dxfId="11" priority="1" operator="equal">
      <formula>"申請上限額を超えています。各事業の申請金額を確認して下さい"</formula>
    </cfRule>
  </conditionalFormatting>
  <pageMargins left="0.51181102362204722" right="0.31496062992125984" top="0.78740157480314965" bottom="0.78740157480314965" header="0.31496062992125984" footer="0.31496062992125984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45720</xdr:rowOff>
                  </from>
                  <to>
                    <xdr:col>6</xdr:col>
                    <xdr:colOff>518160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31</xdr:row>
                    <xdr:rowOff>60960</xdr:rowOff>
                  </from>
                  <to>
                    <xdr:col>6</xdr:col>
                    <xdr:colOff>518160</xdr:colOff>
                    <xdr:row>31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33</xdr:row>
                    <xdr:rowOff>68580</xdr:rowOff>
                  </from>
                  <to>
                    <xdr:col>6</xdr:col>
                    <xdr:colOff>518160</xdr:colOff>
                    <xdr:row>33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45720</xdr:rowOff>
                  </from>
                  <to>
                    <xdr:col>6</xdr:col>
                    <xdr:colOff>518160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45720</xdr:rowOff>
                  </from>
                  <to>
                    <xdr:col>7</xdr:col>
                    <xdr:colOff>1203960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266700</xdr:colOff>
                    <xdr:row>31</xdr:row>
                    <xdr:rowOff>60960</xdr:rowOff>
                  </from>
                  <to>
                    <xdr:col>7</xdr:col>
                    <xdr:colOff>1203960</xdr:colOff>
                    <xdr:row>31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33</xdr:row>
                    <xdr:rowOff>68580</xdr:rowOff>
                  </from>
                  <to>
                    <xdr:col>7</xdr:col>
                    <xdr:colOff>1203960</xdr:colOff>
                    <xdr:row>33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266700</xdr:colOff>
                    <xdr:row>36</xdr:row>
                    <xdr:rowOff>45720</xdr:rowOff>
                  </from>
                  <to>
                    <xdr:col>7</xdr:col>
                    <xdr:colOff>1203960</xdr:colOff>
                    <xdr:row>36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0881-245C-47A3-8617-1663741230A7}">
  <sheetPr>
    <pageSetUpPr fitToPage="1"/>
  </sheetPr>
  <dimension ref="A1:N112"/>
  <sheetViews>
    <sheetView zoomScaleNormal="100" workbookViewId="0">
      <pane ySplit="17" topLeftCell="A18" activePane="bottomLeft" state="frozen"/>
      <selection pane="bottomLeft" activeCell="N5" sqref="N5"/>
    </sheetView>
  </sheetViews>
  <sheetFormatPr defaultColWidth="8.77734375" defaultRowHeight="12"/>
  <cols>
    <col min="1" max="1" width="6.5546875" style="93" customWidth="1"/>
    <col min="2" max="4" width="9.6640625" style="94" customWidth="1"/>
    <col min="5" max="5" width="10.77734375" style="94" customWidth="1"/>
    <col min="6" max="6" width="9.6640625" style="94" customWidth="1"/>
    <col min="7" max="7" width="11.6640625" style="94" customWidth="1"/>
    <col min="8" max="8" width="8.77734375" style="83"/>
    <col min="9" max="11" width="10.6640625" style="83" customWidth="1"/>
    <col min="12" max="12" width="3.6640625" style="83" customWidth="1"/>
    <col min="13" max="13" width="9.21875" style="83" customWidth="1"/>
    <col min="14" max="14" width="11.33203125" style="83" bestFit="1" customWidth="1"/>
    <col min="15" max="15" width="20" style="83" bestFit="1" customWidth="1"/>
    <col min="16" max="16" width="13.5546875" style="83" bestFit="1" customWidth="1"/>
    <col min="17" max="16384" width="8.77734375" style="83"/>
  </cols>
  <sheetData>
    <row r="1" spans="1:14" ht="12" customHeight="1">
      <c r="A1" s="80" t="s">
        <v>124</v>
      </c>
      <c r="B1" s="81"/>
      <c r="C1" s="81"/>
      <c r="D1" s="130" t="s">
        <v>103</v>
      </c>
      <c r="E1" s="131"/>
      <c r="F1" s="131"/>
      <c r="G1" s="131"/>
      <c r="H1" s="131"/>
      <c r="I1" s="131"/>
      <c r="J1" s="131"/>
      <c r="K1" s="131"/>
      <c r="L1" s="131"/>
      <c r="M1" s="82"/>
      <c r="N1" s="82"/>
    </row>
    <row r="2" spans="1:14" s="85" customFormat="1" ht="12" customHeight="1">
      <c r="A2" s="84"/>
      <c r="B2" s="84"/>
      <c r="C2" s="84"/>
      <c r="D2" s="131"/>
      <c r="E2" s="131"/>
      <c r="F2" s="131"/>
      <c r="G2" s="131"/>
      <c r="H2" s="131"/>
      <c r="I2" s="131"/>
      <c r="J2" s="131"/>
      <c r="K2" s="131"/>
      <c r="L2" s="131"/>
      <c r="M2" s="84"/>
      <c r="N2" s="84"/>
    </row>
    <row r="3" spans="1:14" s="85" customFormat="1" ht="13.05" customHeight="1" thickBot="1">
      <c r="A3" s="84"/>
      <c r="B3" s="84"/>
      <c r="C3" s="84"/>
      <c r="D3" s="84"/>
      <c r="E3" s="86"/>
      <c r="F3" s="86"/>
      <c r="G3" s="86"/>
      <c r="H3" s="84"/>
      <c r="I3" s="84"/>
      <c r="J3" s="84"/>
      <c r="K3" s="84"/>
      <c r="L3" s="84"/>
      <c r="M3" s="84"/>
      <c r="N3" s="84"/>
    </row>
    <row r="4" spans="1:14" ht="13.8" thickBot="1">
      <c r="A4" s="136" t="s">
        <v>110</v>
      </c>
      <c r="B4" s="137"/>
      <c r="C4" s="138"/>
      <c r="D4" s="137"/>
      <c r="E4" s="137"/>
      <c r="F4" s="137"/>
      <c r="G4" s="137"/>
      <c r="H4" s="139"/>
      <c r="I4" s="82"/>
      <c r="J4" s="82"/>
      <c r="K4" s="82"/>
      <c r="L4" s="82"/>
      <c r="M4" s="82"/>
      <c r="N4" s="82"/>
    </row>
    <row r="5" spans="1:14">
      <c r="A5" s="82"/>
      <c r="B5" s="81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</row>
    <row r="6" spans="1:14" ht="13.2">
      <c r="A6" s="146" t="s">
        <v>104</v>
      </c>
      <c r="B6" s="157"/>
      <c r="C6" s="158"/>
      <c r="D6" s="142" t="s">
        <v>57</v>
      </c>
      <c r="E6" s="143"/>
      <c r="F6" s="146" t="s">
        <v>115</v>
      </c>
      <c r="G6" s="147"/>
      <c r="H6" s="66"/>
      <c r="I6" s="67"/>
      <c r="J6" s="67"/>
      <c r="K6" s="67"/>
      <c r="L6" s="67"/>
      <c r="M6" s="65"/>
      <c r="N6" s="65"/>
    </row>
    <row r="7" spans="1:14" ht="13.2">
      <c r="A7" s="148" t="s">
        <v>58</v>
      </c>
      <c r="B7" s="149"/>
      <c r="C7" s="150"/>
      <c r="D7" s="68"/>
      <c r="E7" s="69">
        <v>7000000</v>
      </c>
      <c r="F7" s="68"/>
      <c r="G7" s="70">
        <f t="shared" ref="G7:G13" si="0">SUMIF($B:$B,$A7,$M:$M)</f>
        <v>0</v>
      </c>
      <c r="H7" s="71" t="str">
        <f>IF(G7&gt;7000000,"申請上限額を超えています","")</f>
        <v/>
      </c>
      <c r="I7" s="72"/>
      <c r="J7" s="67"/>
      <c r="K7" s="67"/>
      <c r="L7" s="67"/>
      <c r="M7" s="65"/>
      <c r="N7" s="65"/>
    </row>
    <row r="8" spans="1:14" ht="13.2">
      <c r="A8" s="148" t="s">
        <v>59</v>
      </c>
      <c r="B8" s="149"/>
      <c r="C8" s="150"/>
      <c r="D8" s="68"/>
      <c r="E8" s="69">
        <v>3000000</v>
      </c>
      <c r="F8" s="68"/>
      <c r="G8" s="70">
        <f t="shared" si="0"/>
        <v>0</v>
      </c>
      <c r="H8" s="71" t="str">
        <f>IF(G8&gt;3000000,"申請上限額を超えています","")</f>
        <v/>
      </c>
      <c r="I8" s="72"/>
      <c r="J8" s="67"/>
      <c r="K8" s="67"/>
      <c r="L8" s="67"/>
      <c r="M8" s="65"/>
      <c r="N8" s="65"/>
    </row>
    <row r="9" spans="1:14" ht="13.2">
      <c r="A9" s="148" t="s">
        <v>60</v>
      </c>
      <c r="B9" s="149"/>
      <c r="C9" s="150"/>
      <c r="D9" s="68"/>
      <c r="E9" s="69">
        <v>5000000</v>
      </c>
      <c r="F9" s="68"/>
      <c r="G9" s="70">
        <f t="shared" si="0"/>
        <v>0</v>
      </c>
      <c r="H9" s="71" t="str">
        <f>IF(G9&gt;5000000,"申請上限額を超えています","")</f>
        <v/>
      </c>
      <c r="I9" s="72"/>
      <c r="J9" s="67"/>
      <c r="K9" s="67"/>
      <c r="L9" s="67"/>
      <c r="M9" s="65"/>
      <c r="N9" s="65"/>
    </row>
    <row r="10" spans="1:14" ht="13.2">
      <c r="A10" s="148" t="s">
        <v>105</v>
      </c>
      <c r="B10" s="149"/>
      <c r="C10" s="150"/>
      <c r="D10" s="68"/>
      <c r="E10" s="69">
        <v>7000000</v>
      </c>
      <c r="F10" s="68"/>
      <c r="G10" s="70">
        <f t="shared" si="0"/>
        <v>0</v>
      </c>
      <c r="H10" s="71" t="str">
        <f>IF(G10&gt;7000000,"申請上限額を超えています","")</f>
        <v/>
      </c>
      <c r="I10" s="72"/>
      <c r="J10" s="67"/>
      <c r="K10" s="67"/>
      <c r="L10" s="67"/>
      <c r="M10" s="65"/>
      <c r="N10" s="65"/>
    </row>
    <row r="11" spans="1:14" ht="13.2">
      <c r="A11" s="148" t="s">
        <v>106</v>
      </c>
      <c r="B11" s="149"/>
      <c r="C11" s="150"/>
      <c r="D11" s="68"/>
      <c r="E11" s="69">
        <v>5000000</v>
      </c>
      <c r="F11" s="68"/>
      <c r="G11" s="70">
        <f t="shared" si="0"/>
        <v>0</v>
      </c>
      <c r="H11" s="71" t="str">
        <f>IF(G11&gt;5000000,"申請上限額を超えています","")</f>
        <v/>
      </c>
      <c r="I11" s="72"/>
      <c r="J11" s="67"/>
      <c r="K11" s="67"/>
      <c r="L11" s="67"/>
      <c r="M11" s="65"/>
      <c r="N11" s="65"/>
    </row>
    <row r="12" spans="1:14" ht="13.2">
      <c r="A12" s="148" t="s">
        <v>108</v>
      </c>
      <c r="B12" s="149"/>
      <c r="C12" s="150"/>
      <c r="D12" s="68"/>
      <c r="E12" s="69">
        <v>1000000</v>
      </c>
      <c r="F12" s="68"/>
      <c r="G12" s="70">
        <f t="shared" si="0"/>
        <v>0</v>
      </c>
      <c r="H12" s="71" t="str">
        <f>IF(G12&gt;1000000,"申請上限額を超えています","")</f>
        <v/>
      </c>
      <c r="I12" s="72"/>
      <c r="J12" s="67"/>
      <c r="K12" s="67"/>
      <c r="L12" s="67"/>
      <c r="M12" s="65"/>
      <c r="N12" s="65"/>
    </row>
    <row r="13" spans="1:14" ht="13.8" thickBot="1">
      <c r="A13" s="151" t="s">
        <v>61</v>
      </c>
      <c r="B13" s="152"/>
      <c r="C13" s="153"/>
      <c r="D13" s="98"/>
      <c r="E13" s="99">
        <v>1000000</v>
      </c>
      <c r="F13" s="98"/>
      <c r="G13" s="100">
        <f t="shared" si="0"/>
        <v>0</v>
      </c>
      <c r="H13" s="71" t="str">
        <f>IF(G13&gt;1000000,"申請上限額を超えています","")</f>
        <v/>
      </c>
      <c r="I13" s="72"/>
      <c r="J13" s="67"/>
      <c r="K13" s="67"/>
      <c r="L13" s="67"/>
      <c r="M13" s="65"/>
      <c r="N13" s="65"/>
    </row>
    <row r="14" spans="1:14" ht="13.05" customHeight="1" thickTop="1">
      <c r="A14" s="154" t="s">
        <v>107</v>
      </c>
      <c r="B14" s="155"/>
      <c r="C14" s="156"/>
      <c r="D14" s="101"/>
      <c r="E14" s="102">
        <v>10000000</v>
      </c>
      <c r="F14" s="103"/>
      <c r="G14" s="104">
        <f>SUM(G7:G13)</f>
        <v>0</v>
      </c>
      <c r="H14" s="162" t="str">
        <f>IF(G7&gt;7000000,"申請上限額を超えている事業があります",IF(G8&gt;3000000,"申請上限額を超えている事業があります",IF(G9&gt;5000000,"申請上限額を超えている事業があります",IF(G10&gt;7000000,"申請上限額を超えている事業があります",IF(G11&gt;5000000,"申請上限額を超えている事業があります",IF(G12&gt;1000000,"申請上限額を超えている事業があります",IF(G13&gt;1000000,"申請上限額を超えている事業があります",IF(G14&gt;10000000,"申請上限額を超えています。各事業の申請金額を確認して下さい",""))))))))</f>
        <v/>
      </c>
      <c r="I14" s="163"/>
      <c r="J14" s="163"/>
      <c r="K14" s="163"/>
      <c r="L14" s="163"/>
      <c r="M14" s="163"/>
      <c r="N14" s="163"/>
    </row>
    <row r="15" spans="1:14" ht="12.6" thickBot="1">
      <c r="A15" s="73"/>
      <c r="B15" s="97"/>
      <c r="C15" s="72"/>
      <c r="D15" s="67"/>
      <c r="E15" s="67"/>
      <c r="F15" s="67"/>
      <c r="G15" s="67"/>
      <c r="H15" s="67"/>
      <c r="I15" s="67"/>
      <c r="J15" s="67"/>
      <c r="K15" s="67"/>
      <c r="L15" s="65"/>
      <c r="M15" s="65"/>
      <c r="N15" s="74" t="s">
        <v>112</v>
      </c>
    </row>
    <row r="16" spans="1:14" ht="25.95" customHeight="1" thickBot="1">
      <c r="A16" s="134" t="s">
        <v>116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28" t="s">
        <v>114</v>
      </c>
      <c r="M16" s="129"/>
      <c r="N16" s="75" t="s">
        <v>113</v>
      </c>
    </row>
    <row r="17" spans="1:14" ht="25.95" customHeight="1" thickBot="1">
      <c r="A17" s="76" t="s">
        <v>111</v>
      </c>
      <c r="B17" s="140" t="s">
        <v>54</v>
      </c>
      <c r="C17" s="141"/>
      <c r="D17" s="140" t="s">
        <v>55</v>
      </c>
      <c r="E17" s="141"/>
      <c r="F17" s="141"/>
      <c r="G17" s="132" t="s">
        <v>56</v>
      </c>
      <c r="H17" s="133"/>
      <c r="I17" s="133"/>
      <c r="J17" s="133"/>
      <c r="K17" s="133"/>
      <c r="L17" s="77" t="s">
        <v>117</v>
      </c>
      <c r="M17" s="78">
        <f>SUM(M18:M115)</f>
        <v>0</v>
      </c>
      <c r="N17" s="79">
        <f>SUM(N18:N115)</f>
        <v>0</v>
      </c>
    </row>
    <row r="18" spans="1:14" ht="25.95" customHeight="1" thickTop="1">
      <c r="A18" s="87"/>
      <c r="B18" s="144" t="str">
        <f>IFERROR(VLOOKUP($A18,申請区分表!$A:$D,2,0),"")</f>
        <v/>
      </c>
      <c r="C18" s="145"/>
      <c r="D18" s="144" t="str">
        <f>IFERROR(VLOOKUP($A18,申請区分表!$A:$D,4,0),"")</f>
        <v/>
      </c>
      <c r="E18" s="145"/>
      <c r="F18" s="145"/>
      <c r="G18" s="159"/>
      <c r="H18" s="160"/>
      <c r="I18" s="160"/>
      <c r="J18" s="160"/>
      <c r="K18" s="161"/>
      <c r="L18" s="95"/>
      <c r="M18" s="88"/>
      <c r="N18" s="89"/>
    </row>
    <row r="19" spans="1:14" ht="25.95" customHeight="1">
      <c r="A19" s="90"/>
      <c r="B19" s="123" t="str">
        <f>IFERROR(VLOOKUP($A19,申請区分表!$A:$D,2,0),"")</f>
        <v/>
      </c>
      <c r="C19" s="124"/>
      <c r="D19" s="123" t="str">
        <f>IFERROR(VLOOKUP($A19,申請区分表!$A:$D,4,0),"")</f>
        <v/>
      </c>
      <c r="E19" s="124"/>
      <c r="F19" s="124"/>
      <c r="G19" s="125"/>
      <c r="H19" s="126"/>
      <c r="I19" s="126"/>
      <c r="J19" s="126"/>
      <c r="K19" s="127"/>
      <c r="L19" s="96"/>
      <c r="M19" s="91"/>
      <c r="N19" s="92"/>
    </row>
    <row r="20" spans="1:14" ht="25.95" customHeight="1">
      <c r="A20" s="90"/>
      <c r="B20" s="123" t="str">
        <f>IFERROR(VLOOKUP($A20,申請区分表!$A:$D,2,0),"")</f>
        <v/>
      </c>
      <c r="C20" s="124"/>
      <c r="D20" s="123" t="str">
        <f>IFERROR(VLOOKUP($A20,申請区分表!$A:$D,4,0),"")</f>
        <v/>
      </c>
      <c r="E20" s="124"/>
      <c r="F20" s="124"/>
      <c r="G20" s="125"/>
      <c r="H20" s="126"/>
      <c r="I20" s="126"/>
      <c r="J20" s="126"/>
      <c r="K20" s="127"/>
      <c r="L20" s="96"/>
      <c r="M20" s="91"/>
      <c r="N20" s="92"/>
    </row>
    <row r="21" spans="1:14" ht="25.95" customHeight="1">
      <c r="A21" s="90"/>
      <c r="B21" s="123" t="str">
        <f>IFERROR(VLOOKUP($A21,申請区分表!$A:$D,2,0),"")</f>
        <v/>
      </c>
      <c r="C21" s="124"/>
      <c r="D21" s="123" t="str">
        <f>IFERROR(VLOOKUP($A21,申請区分表!$A:$D,4,0),"")</f>
        <v/>
      </c>
      <c r="E21" s="124"/>
      <c r="F21" s="124"/>
      <c r="G21" s="125"/>
      <c r="H21" s="126"/>
      <c r="I21" s="126"/>
      <c r="J21" s="126"/>
      <c r="K21" s="127"/>
      <c r="L21" s="96"/>
      <c r="M21" s="91"/>
      <c r="N21" s="92"/>
    </row>
    <row r="22" spans="1:14" ht="25.95" customHeight="1">
      <c r="A22" s="90"/>
      <c r="B22" s="123" t="str">
        <f>IFERROR(VLOOKUP($A22,申請区分表!$A:$D,2,0),"")</f>
        <v/>
      </c>
      <c r="C22" s="124"/>
      <c r="D22" s="123" t="str">
        <f>IFERROR(VLOOKUP($A22,申請区分表!$A:$D,4,0),"")</f>
        <v/>
      </c>
      <c r="E22" s="124"/>
      <c r="F22" s="124"/>
      <c r="G22" s="125"/>
      <c r="H22" s="126"/>
      <c r="I22" s="126"/>
      <c r="J22" s="126"/>
      <c r="K22" s="127"/>
      <c r="L22" s="96"/>
      <c r="M22" s="91"/>
      <c r="N22" s="92"/>
    </row>
    <row r="23" spans="1:14" ht="25.95" customHeight="1">
      <c r="A23" s="90"/>
      <c r="B23" s="123" t="str">
        <f>IFERROR(VLOOKUP($A23,申請区分表!$A:$D,2,0),"")</f>
        <v/>
      </c>
      <c r="C23" s="124"/>
      <c r="D23" s="123" t="str">
        <f>IFERROR(VLOOKUP($A23,申請区分表!$A:$D,4,0),"")</f>
        <v/>
      </c>
      <c r="E23" s="124"/>
      <c r="F23" s="124"/>
      <c r="G23" s="125"/>
      <c r="H23" s="126"/>
      <c r="I23" s="126"/>
      <c r="J23" s="126"/>
      <c r="K23" s="127"/>
      <c r="L23" s="96"/>
      <c r="M23" s="91"/>
      <c r="N23" s="92"/>
    </row>
    <row r="24" spans="1:14" ht="25.95" customHeight="1">
      <c r="A24" s="90"/>
      <c r="B24" s="123" t="str">
        <f>IFERROR(VLOOKUP($A24,申請区分表!$A:$D,2,0),"")</f>
        <v/>
      </c>
      <c r="C24" s="124"/>
      <c r="D24" s="123" t="str">
        <f>IFERROR(VLOOKUP($A24,申請区分表!$A:$D,4,0),"")</f>
        <v/>
      </c>
      <c r="E24" s="124"/>
      <c r="F24" s="124"/>
      <c r="G24" s="125"/>
      <c r="H24" s="126"/>
      <c r="I24" s="126"/>
      <c r="J24" s="126"/>
      <c r="K24" s="127"/>
      <c r="L24" s="96"/>
      <c r="M24" s="91"/>
      <c r="N24" s="92"/>
    </row>
    <row r="25" spans="1:14" ht="25.95" customHeight="1">
      <c r="A25" s="90"/>
      <c r="B25" s="123" t="str">
        <f>IFERROR(VLOOKUP($A25,申請区分表!$A:$D,2,0),"")</f>
        <v/>
      </c>
      <c r="C25" s="124"/>
      <c r="D25" s="123" t="str">
        <f>IFERROR(VLOOKUP($A25,申請区分表!$A:$D,4,0),"")</f>
        <v/>
      </c>
      <c r="E25" s="124"/>
      <c r="F25" s="124"/>
      <c r="G25" s="125"/>
      <c r="H25" s="126"/>
      <c r="I25" s="126"/>
      <c r="J25" s="126"/>
      <c r="K25" s="127"/>
      <c r="L25" s="96"/>
      <c r="M25" s="91"/>
      <c r="N25" s="92"/>
    </row>
    <row r="26" spans="1:14" ht="25.95" customHeight="1">
      <c r="A26" s="90"/>
      <c r="B26" s="123" t="str">
        <f>IFERROR(VLOOKUP($A26,申請区分表!$A:$D,2,0),"")</f>
        <v/>
      </c>
      <c r="C26" s="124"/>
      <c r="D26" s="123" t="str">
        <f>IFERROR(VLOOKUP($A26,申請区分表!$A:$D,4,0),"")</f>
        <v/>
      </c>
      <c r="E26" s="124"/>
      <c r="F26" s="124"/>
      <c r="G26" s="125"/>
      <c r="H26" s="126"/>
      <c r="I26" s="126"/>
      <c r="J26" s="126"/>
      <c r="K26" s="127"/>
      <c r="L26" s="96"/>
      <c r="M26" s="91"/>
      <c r="N26" s="92"/>
    </row>
    <row r="27" spans="1:14" ht="25.95" customHeight="1">
      <c r="A27" s="90"/>
      <c r="B27" s="123" t="str">
        <f>IFERROR(VLOOKUP($A27,申請区分表!$A:$D,2,0),"")</f>
        <v/>
      </c>
      <c r="C27" s="124"/>
      <c r="D27" s="123" t="str">
        <f>IFERROR(VLOOKUP($A27,申請区分表!$A:$D,4,0),"")</f>
        <v/>
      </c>
      <c r="E27" s="124"/>
      <c r="F27" s="124"/>
      <c r="G27" s="125"/>
      <c r="H27" s="126"/>
      <c r="I27" s="126"/>
      <c r="J27" s="126"/>
      <c r="K27" s="127"/>
      <c r="L27" s="96"/>
      <c r="M27" s="91"/>
      <c r="N27" s="92"/>
    </row>
    <row r="28" spans="1:14" ht="25.95" customHeight="1">
      <c r="A28" s="90"/>
      <c r="B28" s="123" t="str">
        <f>IFERROR(VLOOKUP($A28,申請区分表!$A:$D,2,0),"")</f>
        <v/>
      </c>
      <c r="C28" s="124"/>
      <c r="D28" s="123" t="str">
        <f>IFERROR(VLOOKUP($A28,申請区分表!$A:$D,4,0),"")</f>
        <v/>
      </c>
      <c r="E28" s="124"/>
      <c r="F28" s="124"/>
      <c r="G28" s="125"/>
      <c r="H28" s="126"/>
      <c r="I28" s="126"/>
      <c r="J28" s="126"/>
      <c r="K28" s="127"/>
      <c r="L28" s="96"/>
      <c r="M28" s="91"/>
      <c r="N28" s="92"/>
    </row>
    <row r="29" spans="1:14" ht="25.95" customHeight="1">
      <c r="A29" s="90"/>
      <c r="B29" s="123" t="str">
        <f>IFERROR(VLOOKUP($A29,申請区分表!$A:$D,2,0),"")</f>
        <v/>
      </c>
      <c r="C29" s="124"/>
      <c r="D29" s="123" t="str">
        <f>IFERROR(VLOOKUP($A29,申請区分表!$A:$D,4,0),"")</f>
        <v/>
      </c>
      <c r="E29" s="124"/>
      <c r="F29" s="124"/>
      <c r="G29" s="125"/>
      <c r="H29" s="126"/>
      <c r="I29" s="126"/>
      <c r="J29" s="126"/>
      <c r="K29" s="127"/>
      <c r="L29" s="96"/>
      <c r="M29" s="91"/>
      <c r="N29" s="92"/>
    </row>
    <row r="30" spans="1:14" ht="25.95" customHeight="1">
      <c r="A30" s="90"/>
      <c r="B30" s="123" t="str">
        <f>IFERROR(VLOOKUP($A30,申請区分表!$A:$D,2,0),"")</f>
        <v/>
      </c>
      <c r="C30" s="124"/>
      <c r="D30" s="123" t="str">
        <f>IFERROR(VLOOKUP($A30,申請区分表!$A:$D,4,0),"")</f>
        <v/>
      </c>
      <c r="E30" s="124"/>
      <c r="F30" s="124"/>
      <c r="G30" s="125"/>
      <c r="H30" s="126"/>
      <c r="I30" s="126"/>
      <c r="J30" s="126"/>
      <c r="K30" s="127"/>
      <c r="L30" s="96"/>
      <c r="M30" s="91"/>
      <c r="N30" s="92"/>
    </row>
    <row r="31" spans="1:14" ht="25.95" customHeight="1">
      <c r="A31" s="90"/>
      <c r="B31" s="123" t="str">
        <f>IFERROR(VLOOKUP($A31,申請区分表!$A:$D,2,0),"")</f>
        <v/>
      </c>
      <c r="C31" s="124"/>
      <c r="D31" s="123" t="str">
        <f>IFERROR(VLOOKUP($A31,申請区分表!$A:$D,4,0),"")</f>
        <v/>
      </c>
      <c r="E31" s="124"/>
      <c r="F31" s="124"/>
      <c r="G31" s="125"/>
      <c r="H31" s="126"/>
      <c r="I31" s="126"/>
      <c r="J31" s="126"/>
      <c r="K31" s="127"/>
      <c r="L31" s="96"/>
      <c r="M31" s="91"/>
      <c r="N31" s="92"/>
    </row>
    <row r="32" spans="1:14" ht="25.95" customHeight="1">
      <c r="A32" s="90"/>
      <c r="B32" s="123" t="str">
        <f>IFERROR(VLOOKUP($A32,申請区分表!$A:$D,2,0),"")</f>
        <v/>
      </c>
      <c r="C32" s="124"/>
      <c r="D32" s="123" t="str">
        <f>IFERROR(VLOOKUP($A32,申請区分表!$A:$D,4,0),"")</f>
        <v/>
      </c>
      <c r="E32" s="124"/>
      <c r="F32" s="124"/>
      <c r="G32" s="125"/>
      <c r="H32" s="126"/>
      <c r="I32" s="126"/>
      <c r="J32" s="126"/>
      <c r="K32" s="127"/>
      <c r="L32" s="96"/>
      <c r="M32" s="91"/>
      <c r="N32" s="92"/>
    </row>
    <row r="33" spans="1:14" ht="25.95" customHeight="1">
      <c r="A33" s="90"/>
      <c r="B33" s="123" t="str">
        <f>IFERROR(VLOOKUP($A33,申請区分表!$A:$D,2,0),"")</f>
        <v/>
      </c>
      <c r="C33" s="124"/>
      <c r="D33" s="123" t="str">
        <f>IFERROR(VLOOKUP($A33,申請区分表!$A:$D,4,0),"")</f>
        <v/>
      </c>
      <c r="E33" s="124"/>
      <c r="F33" s="124"/>
      <c r="G33" s="125"/>
      <c r="H33" s="126"/>
      <c r="I33" s="126"/>
      <c r="J33" s="126"/>
      <c r="K33" s="127"/>
      <c r="L33" s="96"/>
      <c r="M33" s="91"/>
      <c r="N33" s="92"/>
    </row>
    <row r="34" spans="1:14" ht="25.95" customHeight="1">
      <c r="A34" s="90"/>
      <c r="B34" s="123" t="str">
        <f>IFERROR(VLOOKUP($A34,申請区分表!$A:$D,2,0),"")</f>
        <v/>
      </c>
      <c r="C34" s="124"/>
      <c r="D34" s="123" t="str">
        <f>IFERROR(VLOOKUP($A34,申請区分表!$A:$D,4,0),"")</f>
        <v/>
      </c>
      <c r="E34" s="124"/>
      <c r="F34" s="124"/>
      <c r="G34" s="125"/>
      <c r="H34" s="126"/>
      <c r="I34" s="126"/>
      <c r="J34" s="126"/>
      <c r="K34" s="127"/>
      <c r="L34" s="96"/>
      <c r="M34" s="91"/>
      <c r="N34" s="92"/>
    </row>
    <row r="35" spans="1:14" ht="25.95" customHeight="1">
      <c r="A35" s="90"/>
      <c r="B35" s="123" t="str">
        <f>IFERROR(VLOOKUP($A35,申請区分表!$A:$D,2,0),"")</f>
        <v/>
      </c>
      <c r="C35" s="124"/>
      <c r="D35" s="123" t="str">
        <f>IFERROR(VLOOKUP($A35,申請区分表!$A:$D,4,0),"")</f>
        <v/>
      </c>
      <c r="E35" s="124"/>
      <c r="F35" s="124"/>
      <c r="G35" s="125"/>
      <c r="H35" s="126"/>
      <c r="I35" s="126"/>
      <c r="J35" s="126"/>
      <c r="K35" s="127"/>
      <c r="L35" s="96"/>
      <c r="M35" s="91"/>
      <c r="N35" s="92"/>
    </row>
    <row r="36" spans="1:14" ht="25.95" customHeight="1">
      <c r="A36" s="90"/>
      <c r="B36" s="123" t="str">
        <f>IFERROR(VLOOKUP($A36,申請区分表!$A:$D,2,0),"")</f>
        <v/>
      </c>
      <c r="C36" s="124"/>
      <c r="D36" s="123" t="str">
        <f>IFERROR(VLOOKUP($A36,申請区分表!$A:$D,4,0),"")</f>
        <v/>
      </c>
      <c r="E36" s="124"/>
      <c r="F36" s="124"/>
      <c r="G36" s="125"/>
      <c r="H36" s="126"/>
      <c r="I36" s="126"/>
      <c r="J36" s="126"/>
      <c r="K36" s="127"/>
      <c r="L36" s="96"/>
      <c r="M36" s="91"/>
      <c r="N36" s="92"/>
    </row>
    <row r="37" spans="1:14" ht="25.95" customHeight="1">
      <c r="A37" s="90"/>
      <c r="B37" s="123" t="str">
        <f>IFERROR(VLOOKUP($A37,申請区分表!$A:$D,2,0),"")</f>
        <v/>
      </c>
      <c r="C37" s="124"/>
      <c r="D37" s="123" t="str">
        <f>IFERROR(VLOOKUP($A37,申請区分表!$A:$D,4,0),"")</f>
        <v/>
      </c>
      <c r="E37" s="124"/>
      <c r="F37" s="124"/>
      <c r="G37" s="125"/>
      <c r="H37" s="126"/>
      <c r="I37" s="126"/>
      <c r="J37" s="126"/>
      <c r="K37" s="127"/>
      <c r="L37" s="96"/>
      <c r="M37" s="91"/>
      <c r="N37" s="92"/>
    </row>
    <row r="38" spans="1:14" ht="25.95" customHeight="1">
      <c r="A38" s="90"/>
      <c r="B38" s="123" t="str">
        <f>IFERROR(VLOOKUP($A38,申請区分表!$A:$D,2,0),"")</f>
        <v/>
      </c>
      <c r="C38" s="124"/>
      <c r="D38" s="123" t="str">
        <f>IFERROR(VLOOKUP($A38,申請区分表!$A:$D,4,0),"")</f>
        <v/>
      </c>
      <c r="E38" s="124"/>
      <c r="F38" s="124"/>
      <c r="G38" s="125"/>
      <c r="H38" s="126"/>
      <c r="I38" s="126"/>
      <c r="J38" s="126"/>
      <c r="K38" s="127"/>
      <c r="L38" s="96"/>
      <c r="M38" s="91"/>
      <c r="N38" s="92"/>
    </row>
    <row r="39" spans="1:14" ht="25.95" customHeight="1">
      <c r="A39" s="90"/>
      <c r="B39" s="123" t="str">
        <f>IFERROR(VLOOKUP($A39,申請区分表!$A:$D,2,0),"")</f>
        <v/>
      </c>
      <c r="C39" s="124"/>
      <c r="D39" s="123" t="str">
        <f>IFERROR(VLOOKUP($A39,申請区分表!$A:$D,4,0),"")</f>
        <v/>
      </c>
      <c r="E39" s="124"/>
      <c r="F39" s="124"/>
      <c r="G39" s="125"/>
      <c r="H39" s="126"/>
      <c r="I39" s="126"/>
      <c r="J39" s="126"/>
      <c r="K39" s="127"/>
      <c r="L39" s="96"/>
      <c r="M39" s="91"/>
      <c r="N39" s="92"/>
    </row>
    <row r="40" spans="1:14" ht="25.95" customHeight="1">
      <c r="A40" s="90"/>
      <c r="B40" s="123" t="str">
        <f>IFERROR(VLOOKUP($A40,申請区分表!$A:$D,2,0),"")</f>
        <v/>
      </c>
      <c r="C40" s="124"/>
      <c r="D40" s="123" t="str">
        <f>IFERROR(VLOOKUP($A40,申請区分表!$A:$D,4,0),"")</f>
        <v/>
      </c>
      <c r="E40" s="124"/>
      <c r="F40" s="124"/>
      <c r="G40" s="125"/>
      <c r="H40" s="126"/>
      <c r="I40" s="126"/>
      <c r="J40" s="126"/>
      <c r="K40" s="127"/>
      <c r="L40" s="96"/>
      <c r="M40" s="91"/>
      <c r="N40" s="92"/>
    </row>
    <row r="41" spans="1:14" ht="25.95" customHeight="1">
      <c r="A41" s="90"/>
      <c r="B41" s="123" t="str">
        <f>IFERROR(VLOOKUP($A41,申請区分表!$A:$D,2,0),"")</f>
        <v/>
      </c>
      <c r="C41" s="124"/>
      <c r="D41" s="123" t="str">
        <f>IFERROR(VLOOKUP($A41,申請区分表!$A:$D,4,0),"")</f>
        <v/>
      </c>
      <c r="E41" s="124"/>
      <c r="F41" s="124"/>
      <c r="G41" s="125"/>
      <c r="H41" s="126"/>
      <c r="I41" s="126"/>
      <c r="J41" s="126"/>
      <c r="K41" s="127"/>
      <c r="L41" s="96"/>
      <c r="M41" s="91"/>
      <c r="N41" s="92"/>
    </row>
    <row r="42" spans="1:14" ht="25.95" customHeight="1">
      <c r="A42" s="90"/>
      <c r="B42" s="123" t="str">
        <f>IFERROR(VLOOKUP($A42,申請区分表!$A:$D,2,0),"")</f>
        <v/>
      </c>
      <c r="C42" s="124"/>
      <c r="D42" s="123" t="str">
        <f>IFERROR(VLOOKUP($A42,申請区分表!$A:$D,4,0),"")</f>
        <v/>
      </c>
      <c r="E42" s="124"/>
      <c r="F42" s="124"/>
      <c r="G42" s="125"/>
      <c r="H42" s="126"/>
      <c r="I42" s="126"/>
      <c r="J42" s="126"/>
      <c r="K42" s="127"/>
      <c r="L42" s="96"/>
      <c r="M42" s="91"/>
      <c r="N42" s="92"/>
    </row>
    <row r="43" spans="1:14" ht="25.95" customHeight="1">
      <c r="A43" s="90"/>
      <c r="B43" s="123" t="str">
        <f>IFERROR(VLOOKUP($A43,申請区分表!$A:$D,2,0),"")</f>
        <v/>
      </c>
      <c r="C43" s="124"/>
      <c r="D43" s="123" t="str">
        <f>IFERROR(VLOOKUP($A43,申請区分表!$A:$D,4,0),"")</f>
        <v/>
      </c>
      <c r="E43" s="124"/>
      <c r="F43" s="124"/>
      <c r="G43" s="125"/>
      <c r="H43" s="126"/>
      <c r="I43" s="126"/>
      <c r="J43" s="126"/>
      <c r="K43" s="127"/>
      <c r="L43" s="96"/>
      <c r="M43" s="91"/>
      <c r="N43" s="92"/>
    </row>
    <row r="44" spans="1:14" ht="25.95" customHeight="1">
      <c r="A44" s="90"/>
      <c r="B44" s="123" t="str">
        <f>IFERROR(VLOOKUP($A44,申請区分表!$A:$D,2,0),"")</f>
        <v/>
      </c>
      <c r="C44" s="124"/>
      <c r="D44" s="123" t="str">
        <f>IFERROR(VLOOKUP($A44,申請区分表!$A:$D,4,0),"")</f>
        <v/>
      </c>
      <c r="E44" s="124"/>
      <c r="F44" s="124"/>
      <c r="G44" s="125"/>
      <c r="H44" s="126"/>
      <c r="I44" s="126"/>
      <c r="J44" s="126"/>
      <c r="K44" s="127"/>
      <c r="L44" s="96"/>
      <c r="M44" s="91"/>
      <c r="N44" s="92"/>
    </row>
    <row r="45" spans="1:14" ht="25.95" customHeight="1">
      <c r="A45" s="90"/>
      <c r="B45" s="123" t="str">
        <f>IFERROR(VLOOKUP($A45,申請区分表!$A:$D,2,0),"")</f>
        <v/>
      </c>
      <c r="C45" s="124"/>
      <c r="D45" s="123" t="str">
        <f>IFERROR(VLOOKUP($A45,申請区分表!$A:$D,4,0),"")</f>
        <v/>
      </c>
      <c r="E45" s="124"/>
      <c r="F45" s="124"/>
      <c r="G45" s="125"/>
      <c r="H45" s="126"/>
      <c r="I45" s="126"/>
      <c r="J45" s="126"/>
      <c r="K45" s="127"/>
      <c r="L45" s="96"/>
      <c r="M45" s="91"/>
      <c r="N45" s="92"/>
    </row>
    <row r="46" spans="1:14" ht="25.95" customHeight="1">
      <c r="A46" s="90"/>
      <c r="B46" s="123" t="str">
        <f>IFERROR(VLOOKUP($A46,申請区分表!$A:$D,2,0),"")</f>
        <v/>
      </c>
      <c r="C46" s="124"/>
      <c r="D46" s="123" t="str">
        <f>IFERROR(VLOOKUP($A46,申請区分表!$A:$D,4,0),"")</f>
        <v/>
      </c>
      <c r="E46" s="124"/>
      <c r="F46" s="124"/>
      <c r="G46" s="125"/>
      <c r="H46" s="126"/>
      <c r="I46" s="126"/>
      <c r="J46" s="126"/>
      <c r="K46" s="127"/>
      <c r="L46" s="96"/>
      <c r="M46" s="91"/>
      <c r="N46" s="92"/>
    </row>
    <row r="47" spans="1:14" ht="25.95" customHeight="1">
      <c r="A47" s="90"/>
      <c r="B47" s="123" t="str">
        <f>IFERROR(VLOOKUP($A47,申請区分表!$A:$D,2,0),"")</f>
        <v/>
      </c>
      <c r="C47" s="124"/>
      <c r="D47" s="123" t="str">
        <f>IFERROR(VLOOKUP($A47,申請区分表!$A:$D,4,0),"")</f>
        <v/>
      </c>
      <c r="E47" s="124"/>
      <c r="F47" s="124"/>
      <c r="G47" s="125"/>
      <c r="H47" s="126"/>
      <c r="I47" s="126"/>
      <c r="J47" s="126"/>
      <c r="K47" s="127"/>
      <c r="L47" s="96"/>
      <c r="M47" s="91"/>
      <c r="N47" s="92"/>
    </row>
    <row r="48" spans="1:14" ht="25.95" customHeight="1">
      <c r="A48" s="90"/>
      <c r="B48" s="123" t="str">
        <f>IFERROR(VLOOKUP($A48,申請区分表!$A:$D,2,0),"")</f>
        <v/>
      </c>
      <c r="C48" s="124"/>
      <c r="D48" s="123" t="str">
        <f>IFERROR(VLOOKUP($A48,申請区分表!$A:$D,4,0),"")</f>
        <v/>
      </c>
      <c r="E48" s="124"/>
      <c r="F48" s="124"/>
      <c r="G48" s="125"/>
      <c r="H48" s="126"/>
      <c r="I48" s="126"/>
      <c r="J48" s="126"/>
      <c r="K48" s="127"/>
      <c r="L48" s="96"/>
      <c r="M48" s="91"/>
      <c r="N48" s="92"/>
    </row>
    <row r="49" spans="1:14" ht="25.95" customHeight="1">
      <c r="A49" s="90"/>
      <c r="B49" s="123" t="str">
        <f>IFERROR(VLOOKUP($A49,申請区分表!$A:$D,2,0),"")</f>
        <v/>
      </c>
      <c r="C49" s="124"/>
      <c r="D49" s="123" t="str">
        <f>IFERROR(VLOOKUP($A49,申請区分表!$A:$D,4,0),"")</f>
        <v/>
      </c>
      <c r="E49" s="124"/>
      <c r="F49" s="124"/>
      <c r="G49" s="125"/>
      <c r="H49" s="126"/>
      <c r="I49" s="126"/>
      <c r="J49" s="126"/>
      <c r="K49" s="127"/>
      <c r="L49" s="96"/>
      <c r="M49" s="91"/>
      <c r="N49" s="92"/>
    </row>
    <row r="50" spans="1:14" ht="25.95" customHeight="1">
      <c r="A50" s="90"/>
      <c r="B50" s="123" t="str">
        <f>IFERROR(VLOOKUP($A50,申請区分表!$A:$D,2,0),"")</f>
        <v/>
      </c>
      <c r="C50" s="124"/>
      <c r="D50" s="123" t="str">
        <f>IFERROR(VLOOKUP($A50,申請区分表!$A:$D,4,0),"")</f>
        <v/>
      </c>
      <c r="E50" s="124"/>
      <c r="F50" s="124"/>
      <c r="G50" s="125"/>
      <c r="H50" s="126"/>
      <c r="I50" s="126"/>
      <c r="J50" s="126"/>
      <c r="K50" s="127"/>
      <c r="L50" s="96"/>
      <c r="M50" s="91"/>
      <c r="N50" s="92"/>
    </row>
    <row r="51" spans="1:14" ht="25.95" customHeight="1">
      <c r="A51" s="90"/>
      <c r="B51" s="123" t="str">
        <f>IFERROR(VLOOKUP($A51,申請区分表!$A:$D,2,0),"")</f>
        <v/>
      </c>
      <c r="C51" s="124"/>
      <c r="D51" s="123" t="str">
        <f>IFERROR(VLOOKUP($A51,申請区分表!$A:$D,4,0),"")</f>
        <v/>
      </c>
      <c r="E51" s="124"/>
      <c r="F51" s="124"/>
      <c r="G51" s="125"/>
      <c r="H51" s="126"/>
      <c r="I51" s="126"/>
      <c r="J51" s="126"/>
      <c r="K51" s="127"/>
      <c r="L51" s="96"/>
      <c r="M51" s="91"/>
      <c r="N51" s="92"/>
    </row>
    <row r="52" spans="1:14" ht="25.95" customHeight="1">
      <c r="A52" s="90"/>
      <c r="B52" s="123" t="str">
        <f>IFERROR(VLOOKUP($A52,申請区分表!$A:$D,2,0),"")</f>
        <v/>
      </c>
      <c r="C52" s="124"/>
      <c r="D52" s="123" t="str">
        <f>IFERROR(VLOOKUP($A52,申請区分表!$A:$D,4,0),"")</f>
        <v/>
      </c>
      <c r="E52" s="124"/>
      <c r="F52" s="124"/>
      <c r="G52" s="125"/>
      <c r="H52" s="126"/>
      <c r="I52" s="126"/>
      <c r="J52" s="126"/>
      <c r="K52" s="127"/>
      <c r="L52" s="96"/>
      <c r="M52" s="91"/>
      <c r="N52" s="92"/>
    </row>
    <row r="53" spans="1:14" ht="25.95" customHeight="1">
      <c r="A53" s="90"/>
      <c r="B53" s="123" t="str">
        <f>IFERROR(VLOOKUP($A53,申請区分表!$A:$D,2,0),"")</f>
        <v/>
      </c>
      <c r="C53" s="124"/>
      <c r="D53" s="123" t="str">
        <f>IFERROR(VLOOKUP($A53,申請区分表!$A:$D,4,0),"")</f>
        <v/>
      </c>
      <c r="E53" s="124"/>
      <c r="F53" s="124"/>
      <c r="G53" s="125"/>
      <c r="H53" s="126"/>
      <c r="I53" s="126"/>
      <c r="J53" s="126"/>
      <c r="K53" s="127"/>
      <c r="L53" s="96"/>
      <c r="M53" s="91"/>
      <c r="N53" s="92"/>
    </row>
    <row r="54" spans="1:14" ht="25.95" customHeight="1">
      <c r="A54" s="90"/>
      <c r="B54" s="123" t="str">
        <f>IFERROR(VLOOKUP($A54,申請区分表!$A:$D,2,0),"")</f>
        <v/>
      </c>
      <c r="C54" s="124"/>
      <c r="D54" s="123" t="str">
        <f>IFERROR(VLOOKUP($A54,申請区分表!$A:$D,4,0),"")</f>
        <v/>
      </c>
      <c r="E54" s="124"/>
      <c r="F54" s="124"/>
      <c r="G54" s="125"/>
      <c r="H54" s="126"/>
      <c r="I54" s="126"/>
      <c r="J54" s="126"/>
      <c r="K54" s="127"/>
      <c r="L54" s="96"/>
      <c r="M54" s="91"/>
      <c r="N54" s="92"/>
    </row>
    <row r="55" spans="1:14" ht="25.95" customHeight="1">
      <c r="A55" s="90"/>
      <c r="B55" s="123" t="str">
        <f>IFERROR(VLOOKUP($A55,申請区分表!$A:$D,2,0),"")</f>
        <v/>
      </c>
      <c r="C55" s="124"/>
      <c r="D55" s="123" t="str">
        <f>IFERROR(VLOOKUP($A55,申請区分表!$A:$D,4,0),"")</f>
        <v/>
      </c>
      <c r="E55" s="124"/>
      <c r="F55" s="124"/>
      <c r="G55" s="125"/>
      <c r="H55" s="126"/>
      <c r="I55" s="126"/>
      <c r="J55" s="126"/>
      <c r="K55" s="127"/>
      <c r="L55" s="96"/>
      <c r="M55" s="91"/>
      <c r="N55" s="92"/>
    </row>
    <row r="56" spans="1:14" ht="25.95" customHeight="1">
      <c r="A56" s="90"/>
      <c r="B56" s="123" t="str">
        <f>IFERROR(VLOOKUP($A56,申請区分表!$A:$D,2,0),"")</f>
        <v/>
      </c>
      <c r="C56" s="124"/>
      <c r="D56" s="123" t="str">
        <f>IFERROR(VLOOKUP($A56,申請区分表!$A:$D,4,0),"")</f>
        <v/>
      </c>
      <c r="E56" s="124"/>
      <c r="F56" s="124"/>
      <c r="G56" s="125"/>
      <c r="H56" s="126"/>
      <c r="I56" s="126"/>
      <c r="J56" s="126"/>
      <c r="K56" s="127"/>
      <c r="L56" s="96"/>
      <c r="M56" s="91"/>
      <c r="N56" s="92"/>
    </row>
    <row r="57" spans="1:14" ht="25.95" customHeight="1">
      <c r="A57" s="90"/>
      <c r="B57" s="123" t="str">
        <f>IFERROR(VLOOKUP($A57,申請区分表!$A:$D,2,0),"")</f>
        <v/>
      </c>
      <c r="C57" s="124"/>
      <c r="D57" s="123" t="str">
        <f>IFERROR(VLOOKUP($A57,申請区分表!$A:$D,4,0),"")</f>
        <v/>
      </c>
      <c r="E57" s="124"/>
      <c r="F57" s="124"/>
      <c r="G57" s="125"/>
      <c r="H57" s="126"/>
      <c r="I57" s="126"/>
      <c r="J57" s="126"/>
      <c r="K57" s="127"/>
      <c r="L57" s="96"/>
      <c r="M57" s="91"/>
      <c r="N57" s="92"/>
    </row>
    <row r="58" spans="1:14" ht="25.95" customHeight="1">
      <c r="A58" s="90"/>
      <c r="B58" s="123" t="str">
        <f>IFERROR(VLOOKUP($A58,申請区分表!$A:$D,2,0),"")</f>
        <v/>
      </c>
      <c r="C58" s="124"/>
      <c r="D58" s="123" t="str">
        <f>IFERROR(VLOOKUP($A58,申請区分表!$A:$D,4,0),"")</f>
        <v/>
      </c>
      <c r="E58" s="124"/>
      <c r="F58" s="124"/>
      <c r="G58" s="125"/>
      <c r="H58" s="126"/>
      <c r="I58" s="126"/>
      <c r="J58" s="126"/>
      <c r="K58" s="127"/>
      <c r="L58" s="96"/>
      <c r="M58" s="91"/>
      <c r="N58" s="92"/>
    </row>
    <row r="59" spans="1:14" ht="25.95" customHeight="1">
      <c r="A59" s="90"/>
      <c r="B59" s="123" t="str">
        <f>IFERROR(VLOOKUP($A59,申請区分表!$A:$D,2,0),"")</f>
        <v/>
      </c>
      <c r="C59" s="124"/>
      <c r="D59" s="123" t="str">
        <f>IFERROR(VLOOKUP($A59,申請区分表!$A:$D,4,0),"")</f>
        <v/>
      </c>
      <c r="E59" s="124"/>
      <c r="F59" s="124"/>
      <c r="G59" s="125"/>
      <c r="H59" s="126"/>
      <c r="I59" s="126"/>
      <c r="J59" s="126"/>
      <c r="K59" s="127"/>
      <c r="L59" s="96"/>
      <c r="M59" s="91"/>
      <c r="N59" s="92"/>
    </row>
    <row r="60" spans="1:14" ht="25.95" customHeight="1">
      <c r="A60" s="90"/>
      <c r="B60" s="123" t="str">
        <f>IFERROR(VLOOKUP($A60,申請区分表!$A:$D,2,0),"")</f>
        <v/>
      </c>
      <c r="C60" s="124"/>
      <c r="D60" s="123" t="str">
        <f>IFERROR(VLOOKUP($A60,申請区分表!$A:$D,4,0),"")</f>
        <v/>
      </c>
      <c r="E60" s="124"/>
      <c r="F60" s="124"/>
      <c r="G60" s="125"/>
      <c r="H60" s="126"/>
      <c r="I60" s="126"/>
      <c r="J60" s="126"/>
      <c r="K60" s="127"/>
      <c r="L60" s="96"/>
      <c r="M60" s="91"/>
      <c r="N60" s="92"/>
    </row>
    <row r="61" spans="1:14" ht="25.95" customHeight="1">
      <c r="A61" s="90"/>
      <c r="B61" s="123" t="str">
        <f>IFERROR(VLOOKUP($A61,申請区分表!$A:$D,2,0),"")</f>
        <v/>
      </c>
      <c r="C61" s="124"/>
      <c r="D61" s="123" t="str">
        <f>IFERROR(VLOOKUP($A61,申請区分表!$A:$D,4,0),"")</f>
        <v/>
      </c>
      <c r="E61" s="124"/>
      <c r="F61" s="124"/>
      <c r="G61" s="125"/>
      <c r="H61" s="126"/>
      <c r="I61" s="126"/>
      <c r="J61" s="126"/>
      <c r="K61" s="127"/>
      <c r="L61" s="96"/>
      <c r="M61" s="91"/>
      <c r="N61" s="92"/>
    </row>
    <row r="62" spans="1:14" ht="25.95" customHeight="1">
      <c r="A62" s="90"/>
      <c r="B62" s="123" t="str">
        <f>IFERROR(VLOOKUP($A62,申請区分表!$A:$D,2,0),"")</f>
        <v/>
      </c>
      <c r="C62" s="124"/>
      <c r="D62" s="123" t="str">
        <f>IFERROR(VLOOKUP($A62,申請区分表!$A:$D,4,0),"")</f>
        <v/>
      </c>
      <c r="E62" s="124"/>
      <c r="F62" s="124"/>
      <c r="G62" s="125"/>
      <c r="H62" s="126"/>
      <c r="I62" s="126"/>
      <c r="J62" s="126"/>
      <c r="K62" s="127"/>
      <c r="L62" s="96"/>
      <c r="M62" s="91"/>
      <c r="N62" s="92"/>
    </row>
    <row r="63" spans="1:14" ht="25.95" customHeight="1">
      <c r="A63" s="90"/>
      <c r="B63" s="123" t="str">
        <f>IFERROR(VLOOKUP($A63,申請区分表!$A:$D,2,0),"")</f>
        <v/>
      </c>
      <c r="C63" s="124"/>
      <c r="D63" s="123" t="str">
        <f>IFERROR(VLOOKUP($A63,申請区分表!$A:$D,4,0),"")</f>
        <v/>
      </c>
      <c r="E63" s="124"/>
      <c r="F63" s="124"/>
      <c r="G63" s="125"/>
      <c r="H63" s="126"/>
      <c r="I63" s="126"/>
      <c r="J63" s="126"/>
      <c r="K63" s="127"/>
      <c r="L63" s="96"/>
      <c r="M63" s="91"/>
      <c r="N63" s="92"/>
    </row>
    <row r="64" spans="1:14" ht="25.95" customHeight="1">
      <c r="A64" s="90"/>
      <c r="B64" s="123" t="str">
        <f>IFERROR(VLOOKUP($A64,申請区分表!$A:$D,2,0),"")</f>
        <v/>
      </c>
      <c r="C64" s="124"/>
      <c r="D64" s="123" t="str">
        <f>IFERROR(VLOOKUP($A64,申請区分表!$A:$D,4,0),"")</f>
        <v/>
      </c>
      <c r="E64" s="124"/>
      <c r="F64" s="124"/>
      <c r="G64" s="125"/>
      <c r="H64" s="126"/>
      <c r="I64" s="126"/>
      <c r="J64" s="126"/>
      <c r="K64" s="127"/>
      <c r="L64" s="96"/>
      <c r="M64" s="91"/>
      <c r="N64" s="92"/>
    </row>
    <row r="65" spans="1:14" ht="25.95" customHeight="1">
      <c r="A65" s="90"/>
      <c r="B65" s="123" t="str">
        <f>IFERROR(VLOOKUP($A65,申請区分表!$A:$D,2,0),"")</f>
        <v/>
      </c>
      <c r="C65" s="124"/>
      <c r="D65" s="123" t="str">
        <f>IFERROR(VLOOKUP($A65,申請区分表!$A:$D,4,0),"")</f>
        <v/>
      </c>
      <c r="E65" s="124"/>
      <c r="F65" s="124"/>
      <c r="G65" s="125"/>
      <c r="H65" s="126"/>
      <c r="I65" s="126"/>
      <c r="J65" s="126"/>
      <c r="K65" s="127"/>
      <c r="L65" s="96"/>
      <c r="M65" s="91"/>
      <c r="N65" s="92"/>
    </row>
    <row r="66" spans="1:14" ht="25.95" customHeight="1">
      <c r="A66" s="90"/>
      <c r="B66" s="123" t="str">
        <f>IFERROR(VLOOKUP($A66,申請区分表!$A:$D,2,0),"")</f>
        <v/>
      </c>
      <c r="C66" s="124"/>
      <c r="D66" s="123" t="str">
        <f>IFERROR(VLOOKUP($A66,申請区分表!$A:$D,4,0),"")</f>
        <v/>
      </c>
      <c r="E66" s="124"/>
      <c r="F66" s="124"/>
      <c r="G66" s="125"/>
      <c r="H66" s="126"/>
      <c r="I66" s="126"/>
      <c r="J66" s="126"/>
      <c r="K66" s="127"/>
      <c r="L66" s="96"/>
      <c r="M66" s="91"/>
      <c r="N66" s="92"/>
    </row>
    <row r="67" spans="1:14" ht="25.95" customHeight="1">
      <c r="A67" s="90"/>
      <c r="B67" s="123" t="str">
        <f>IFERROR(VLOOKUP($A67,申請区分表!$A:$D,2,0),"")</f>
        <v/>
      </c>
      <c r="C67" s="124"/>
      <c r="D67" s="123" t="str">
        <f>IFERROR(VLOOKUP($A67,申請区分表!$A:$D,4,0),"")</f>
        <v/>
      </c>
      <c r="E67" s="124"/>
      <c r="F67" s="124"/>
      <c r="G67" s="125"/>
      <c r="H67" s="126"/>
      <c r="I67" s="126"/>
      <c r="J67" s="126"/>
      <c r="K67" s="127"/>
      <c r="L67" s="96"/>
      <c r="M67" s="91"/>
      <c r="N67" s="92"/>
    </row>
    <row r="68" spans="1:14" ht="25.95" customHeight="1">
      <c r="A68" s="90"/>
      <c r="B68" s="123" t="str">
        <f>IFERROR(VLOOKUP($A68,申請区分表!$A:$D,2,0),"")</f>
        <v/>
      </c>
      <c r="C68" s="124"/>
      <c r="D68" s="123" t="str">
        <f>IFERROR(VLOOKUP($A68,申請区分表!$A:$D,4,0),"")</f>
        <v/>
      </c>
      <c r="E68" s="124"/>
      <c r="F68" s="124"/>
      <c r="G68" s="125"/>
      <c r="H68" s="126"/>
      <c r="I68" s="126"/>
      <c r="J68" s="126"/>
      <c r="K68" s="127"/>
      <c r="L68" s="96"/>
      <c r="M68" s="91"/>
      <c r="N68" s="92"/>
    </row>
    <row r="69" spans="1:14" ht="25.95" customHeight="1">
      <c r="A69" s="90"/>
      <c r="B69" s="123" t="str">
        <f>IFERROR(VLOOKUP($A69,申請区分表!$A:$D,2,0),"")</f>
        <v/>
      </c>
      <c r="C69" s="124"/>
      <c r="D69" s="123" t="str">
        <f>IFERROR(VLOOKUP($A69,申請区分表!$A:$D,4,0),"")</f>
        <v/>
      </c>
      <c r="E69" s="124"/>
      <c r="F69" s="124"/>
      <c r="G69" s="125"/>
      <c r="H69" s="126"/>
      <c r="I69" s="126"/>
      <c r="J69" s="126"/>
      <c r="K69" s="127"/>
      <c r="L69" s="96"/>
      <c r="M69" s="91"/>
      <c r="N69" s="92"/>
    </row>
    <row r="70" spans="1:14" ht="25.95" customHeight="1">
      <c r="A70" s="90"/>
      <c r="B70" s="123" t="str">
        <f>IFERROR(VLOOKUP($A70,申請区分表!$A:$D,2,0),"")</f>
        <v/>
      </c>
      <c r="C70" s="124"/>
      <c r="D70" s="123" t="str">
        <f>IFERROR(VLOOKUP($A70,申請区分表!$A:$D,4,0),"")</f>
        <v/>
      </c>
      <c r="E70" s="124"/>
      <c r="F70" s="124"/>
      <c r="G70" s="125"/>
      <c r="H70" s="126"/>
      <c r="I70" s="126"/>
      <c r="J70" s="126"/>
      <c r="K70" s="127"/>
      <c r="L70" s="96"/>
      <c r="M70" s="91"/>
      <c r="N70" s="92"/>
    </row>
    <row r="71" spans="1:14" ht="25.95" customHeight="1">
      <c r="A71" s="90"/>
      <c r="B71" s="123" t="str">
        <f>IFERROR(VLOOKUP($A71,申請区分表!$A:$D,2,0),"")</f>
        <v/>
      </c>
      <c r="C71" s="124"/>
      <c r="D71" s="123" t="str">
        <f>IFERROR(VLOOKUP($A71,申請区分表!$A:$D,4,0),"")</f>
        <v/>
      </c>
      <c r="E71" s="124"/>
      <c r="F71" s="124"/>
      <c r="G71" s="125"/>
      <c r="H71" s="126"/>
      <c r="I71" s="126"/>
      <c r="J71" s="126"/>
      <c r="K71" s="127"/>
      <c r="L71" s="96"/>
      <c r="M71" s="91"/>
      <c r="N71" s="92"/>
    </row>
    <row r="72" spans="1:14" ht="25.95" customHeight="1">
      <c r="A72" s="90"/>
      <c r="B72" s="123" t="str">
        <f>IFERROR(VLOOKUP($A72,申請区分表!$A:$D,2,0),"")</f>
        <v/>
      </c>
      <c r="C72" s="124"/>
      <c r="D72" s="123" t="str">
        <f>IFERROR(VLOOKUP($A72,申請区分表!$A:$D,4,0),"")</f>
        <v/>
      </c>
      <c r="E72" s="124"/>
      <c r="F72" s="124"/>
      <c r="G72" s="125"/>
      <c r="H72" s="126"/>
      <c r="I72" s="126"/>
      <c r="J72" s="126"/>
      <c r="K72" s="127"/>
      <c r="L72" s="96"/>
      <c r="M72" s="91"/>
      <c r="N72" s="92"/>
    </row>
    <row r="73" spans="1:14" ht="25.95" customHeight="1">
      <c r="A73" s="90"/>
      <c r="B73" s="123" t="str">
        <f>IFERROR(VLOOKUP($A73,申請区分表!$A:$D,2,0),"")</f>
        <v/>
      </c>
      <c r="C73" s="124"/>
      <c r="D73" s="123" t="str">
        <f>IFERROR(VLOOKUP($A73,申請区分表!$A:$D,4,0),"")</f>
        <v/>
      </c>
      <c r="E73" s="124"/>
      <c r="F73" s="124"/>
      <c r="G73" s="125"/>
      <c r="H73" s="126"/>
      <c r="I73" s="126"/>
      <c r="J73" s="126"/>
      <c r="K73" s="127"/>
      <c r="L73" s="96"/>
      <c r="M73" s="91"/>
      <c r="N73" s="92"/>
    </row>
    <row r="74" spans="1:14" ht="25.95" customHeight="1">
      <c r="A74" s="90"/>
      <c r="B74" s="123" t="str">
        <f>IFERROR(VLOOKUP($A74,申請区分表!$A:$D,2,0),"")</f>
        <v/>
      </c>
      <c r="C74" s="124"/>
      <c r="D74" s="123" t="str">
        <f>IFERROR(VLOOKUP($A74,申請区分表!$A:$D,4,0),"")</f>
        <v/>
      </c>
      <c r="E74" s="124"/>
      <c r="F74" s="124"/>
      <c r="G74" s="125"/>
      <c r="H74" s="126"/>
      <c r="I74" s="126"/>
      <c r="J74" s="126"/>
      <c r="K74" s="127"/>
      <c r="L74" s="96"/>
      <c r="M74" s="91"/>
      <c r="N74" s="92"/>
    </row>
    <row r="75" spans="1:14" ht="25.95" customHeight="1">
      <c r="A75" s="90"/>
      <c r="B75" s="123" t="str">
        <f>IFERROR(VLOOKUP($A75,申請区分表!$A:$D,2,0),"")</f>
        <v/>
      </c>
      <c r="C75" s="124"/>
      <c r="D75" s="123" t="str">
        <f>IFERROR(VLOOKUP($A75,申請区分表!$A:$D,4,0),"")</f>
        <v/>
      </c>
      <c r="E75" s="124"/>
      <c r="F75" s="124"/>
      <c r="G75" s="125"/>
      <c r="H75" s="126"/>
      <c r="I75" s="126"/>
      <c r="J75" s="126"/>
      <c r="K75" s="127"/>
      <c r="L75" s="96"/>
      <c r="M75" s="91"/>
      <c r="N75" s="92"/>
    </row>
    <row r="76" spans="1:14" ht="25.95" customHeight="1">
      <c r="A76" s="90"/>
      <c r="B76" s="123" t="str">
        <f>IFERROR(VLOOKUP($A76,申請区分表!$A:$D,2,0),"")</f>
        <v/>
      </c>
      <c r="C76" s="124"/>
      <c r="D76" s="123" t="str">
        <f>IFERROR(VLOOKUP($A76,申請区分表!$A:$D,4,0),"")</f>
        <v/>
      </c>
      <c r="E76" s="124"/>
      <c r="F76" s="124"/>
      <c r="G76" s="125"/>
      <c r="H76" s="126"/>
      <c r="I76" s="126"/>
      <c r="J76" s="126"/>
      <c r="K76" s="127"/>
      <c r="L76" s="96"/>
      <c r="M76" s="91"/>
      <c r="N76" s="92"/>
    </row>
    <row r="77" spans="1:14" ht="25.95" customHeight="1">
      <c r="A77" s="90"/>
      <c r="B77" s="123" t="str">
        <f>IFERROR(VLOOKUP($A77,申請区分表!$A:$D,2,0),"")</f>
        <v/>
      </c>
      <c r="C77" s="124"/>
      <c r="D77" s="123" t="str">
        <f>IFERROR(VLOOKUP($A77,申請区分表!$A:$D,4,0),"")</f>
        <v/>
      </c>
      <c r="E77" s="124"/>
      <c r="F77" s="124"/>
      <c r="G77" s="125"/>
      <c r="H77" s="126"/>
      <c r="I77" s="126"/>
      <c r="J77" s="126"/>
      <c r="K77" s="127"/>
      <c r="L77" s="96"/>
      <c r="M77" s="91"/>
      <c r="N77" s="92"/>
    </row>
    <row r="78" spans="1:14" ht="25.95" customHeight="1">
      <c r="A78" s="90"/>
      <c r="B78" s="123" t="str">
        <f>IFERROR(VLOOKUP($A78,申請区分表!$A:$D,2,0),"")</f>
        <v/>
      </c>
      <c r="C78" s="124"/>
      <c r="D78" s="123" t="str">
        <f>IFERROR(VLOOKUP($A78,申請区分表!$A:$D,4,0),"")</f>
        <v/>
      </c>
      <c r="E78" s="124"/>
      <c r="F78" s="124"/>
      <c r="G78" s="125"/>
      <c r="H78" s="126"/>
      <c r="I78" s="126"/>
      <c r="J78" s="126"/>
      <c r="K78" s="127"/>
      <c r="L78" s="96"/>
      <c r="M78" s="91"/>
      <c r="N78" s="92"/>
    </row>
    <row r="79" spans="1:14" ht="25.95" customHeight="1">
      <c r="A79" s="90"/>
      <c r="B79" s="123" t="str">
        <f>IFERROR(VLOOKUP($A79,申請区分表!$A:$D,2,0),"")</f>
        <v/>
      </c>
      <c r="C79" s="124"/>
      <c r="D79" s="123" t="str">
        <f>IFERROR(VLOOKUP($A79,申請区分表!$A:$D,4,0),"")</f>
        <v/>
      </c>
      <c r="E79" s="124"/>
      <c r="F79" s="124"/>
      <c r="G79" s="125"/>
      <c r="H79" s="126"/>
      <c r="I79" s="126"/>
      <c r="J79" s="126"/>
      <c r="K79" s="127"/>
      <c r="L79" s="96"/>
      <c r="M79" s="91"/>
      <c r="N79" s="92"/>
    </row>
    <row r="80" spans="1:14" ht="25.95" customHeight="1">
      <c r="A80" s="90"/>
      <c r="B80" s="123" t="str">
        <f>IFERROR(VLOOKUP($A80,申請区分表!$A:$D,2,0),"")</f>
        <v/>
      </c>
      <c r="C80" s="124"/>
      <c r="D80" s="123" t="str">
        <f>IFERROR(VLOOKUP($A80,申請区分表!$A:$D,4,0),"")</f>
        <v/>
      </c>
      <c r="E80" s="124"/>
      <c r="F80" s="124"/>
      <c r="G80" s="125"/>
      <c r="H80" s="126"/>
      <c r="I80" s="126"/>
      <c r="J80" s="126"/>
      <c r="K80" s="127"/>
      <c r="L80" s="96"/>
      <c r="M80" s="91"/>
      <c r="N80" s="92"/>
    </row>
    <row r="81" spans="1:14" ht="25.95" customHeight="1">
      <c r="A81" s="90"/>
      <c r="B81" s="123" t="str">
        <f>IFERROR(VLOOKUP($A81,申請区分表!$A:$D,2,0),"")</f>
        <v/>
      </c>
      <c r="C81" s="124"/>
      <c r="D81" s="123" t="str">
        <f>IFERROR(VLOOKUP($A81,申請区分表!$A:$D,4,0),"")</f>
        <v/>
      </c>
      <c r="E81" s="124"/>
      <c r="F81" s="124"/>
      <c r="G81" s="125"/>
      <c r="H81" s="126"/>
      <c r="I81" s="126"/>
      <c r="J81" s="126"/>
      <c r="K81" s="127"/>
      <c r="L81" s="96"/>
      <c r="M81" s="91"/>
      <c r="N81" s="92"/>
    </row>
    <row r="82" spans="1:14" ht="25.95" customHeight="1">
      <c r="A82" s="90"/>
      <c r="B82" s="123" t="str">
        <f>IFERROR(VLOOKUP($A82,申請区分表!$A:$D,2,0),"")</f>
        <v/>
      </c>
      <c r="C82" s="124"/>
      <c r="D82" s="123" t="str">
        <f>IFERROR(VLOOKUP($A82,申請区分表!$A:$D,4,0),"")</f>
        <v/>
      </c>
      <c r="E82" s="124"/>
      <c r="F82" s="124"/>
      <c r="G82" s="125"/>
      <c r="H82" s="126"/>
      <c r="I82" s="126"/>
      <c r="J82" s="126"/>
      <c r="K82" s="127"/>
      <c r="L82" s="96"/>
      <c r="M82" s="91"/>
      <c r="N82" s="92"/>
    </row>
    <row r="83" spans="1:14" ht="25.95" customHeight="1">
      <c r="A83" s="90"/>
      <c r="B83" s="123" t="str">
        <f>IFERROR(VLOOKUP($A83,申請区分表!$A:$D,2,0),"")</f>
        <v/>
      </c>
      <c r="C83" s="124"/>
      <c r="D83" s="123" t="str">
        <f>IFERROR(VLOOKUP($A83,申請区分表!$A:$D,4,0),"")</f>
        <v/>
      </c>
      <c r="E83" s="124"/>
      <c r="F83" s="124"/>
      <c r="G83" s="125"/>
      <c r="H83" s="126"/>
      <c r="I83" s="126"/>
      <c r="J83" s="126"/>
      <c r="K83" s="127"/>
      <c r="L83" s="96"/>
      <c r="M83" s="91"/>
      <c r="N83" s="92"/>
    </row>
    <row r="84" spans="1:14" ht="25.95" customHeight="1">
      <c r="A84" s="90"/>
      <c r="B84" s="123" t="str">
        <f>IFERROR(VLOOKUP($A84,申請区分表!$A:$D,2,0),"")</f>
        <v/>
      </c>
      <c r="C84" s="124"/>
      <c r="D84" s="123" t="str">
        <f>IFERROR(VLOOKUP($A84,申請区分表!$A:$D,4,0),"")</f>
        <v/>
      </c>
      <c r="E84" s="124"/>
      <c r="F84" s="124"/>
      <c r="G84" s="125"/>
      <c r="H84" s="126"/>
      <c r="I84" s="126"/>
      <c r="J84" s="126"/>
      <c r="K84" s="127"/>
      <c r="L84" s="96"/>
      <c r="M84" s="91"/>
      <c r="N84" s="92"/>
    </row>
    <row r="85" spans="1:14" ht="25.95" customHeight="1">
      <c r="A85" s="90"/>
      <c r="B85" s="123" t="str">
        <f>IFERROR(VLOOKUP($A85,申請区分表!$A:$D,2,0),"")</f>
        <v/>
      </c>
      <c r="C85" s="124"/>
      <c r="D85" s="123" t="str">
        <f>IFERROR(VLOOKUP($A85,申請区分表!$A:$D,4,0),"")</f>
        <v/>
      </c>
      <c r="E85" s="124"/>
      <c r="F85" s="124"/>
      <c r="G85" s="125"/>
      <c r="H85" s="126"/>
      <c r="I85" s="126"/>
      <c r="J85" s="126"/>
      <c r="K85" s="127"/>
      <c r="L85" s="96"/>
      <c r="M85" s="91"/>
      <c r="N85" s="92"/>
    </row>
    <row r="86" spans="1:14" ht="25.95" customHeight="1">
      <c r="A86" s="90"/>
      <c r="B86" s="123" t="str">
        <f>IFERROR(VLOOKUP($A86,申請区分表!$A:$D,2,0),"")</f>
        <v/>
      </c>
      <c r="C86" s="124"/>
      <c r="D86" s="123" t="str">
        <f>IFERROR(VLOOKUP($A86,申請区分表!$A:$D,4,0),"")</f>
        <v/>
      </c>
      <c r="E86" s="124"/>
      <c r="F86" s="124"/>
      <c r="G86" s="125"/>
      <c r="H86" s="126"/>
      <c r="I86" s="126"/>
      <c r="J86" s="126"/>
      <c r="K86" s="127"/>
      <c r="L86" s="96"/>
      <c r="M86" s="91"/>
      <c r="N86" s="92"/>
    </row>
    <row r="87" spans="1:14" ht="25.95" customHeight="1">
      <c r="A87" s="90"/>
      <c r="B87" s="123" t="str">
        <f>IFERROR(VLOOKUP($A87,申請区分表!$A:$D,2,0),"")</f>
        <v/>
      </c>
      <c r="C87" s="124"/>
      <c r="D87" s="123" t="str">
        <f>IFERROR(VLOOKUP($A87,申請区分表!$A:$D,4,0),"")</f>
        <v/>
      </c>
      <c r="E87" s="124"/>
      <c r="F87" s="124"/>
      <c r="G87" s="125"/>
      <c r="H87" s="126"/>
      <c r="I87" s="126"/>
      <c r="J87" s="126"/>
      <c r="K87" s="127"/>
      <c r="L87" s="96"/>
      <c r="M87" s="91"/>
      <c r="N87" s="92"/>
    </row>
    <row r="88" spans="1:14" ht="25.95" customHeight="1">
      <c r="A88" s="90"/>
      <c r="B88" s="123" t="str">
        <f>IFERROR(VLOOKUP($A88,申請区分表!$A:$D,2,0),"")</f>
        <v/>
      </c>
      <c r="C88" s="124"/>
      <c r="D88" s="123" t="str">
        <f>IFERROR(VLOOKUP($A88,申請区分表!$A:$D,4,0),"")</f>
        <v/>
      </c>
      <c r="E88" s="124"/>
      <c r="F88" s="124"/>
      <c r="G88" s="125"/>
      <c r="H88" s="126"/>
      <c r="I88" s="126"/>
      <c r="J88" s="126"/>
      <c r="K88" s="127"/>
      <c r="L88" s="96"/>
      <c r="M88" s="91"/>
      <c r="N88" s="92"/>
    </row>
    <row r="89" spans="1:14" ht="25.95" customHeight="1">
      <c r="A89" s="90"/>
      <c r="B89" s="123" t="str">
        <f>IFERROR(VLOOKUP($A89,申請区分表!$A:$D,2,0),"")</f>
        <v/>
      </c>
      <c r="C89" s="124"/>
      <c r="D89" s="123" t="str">
        <f>IFERROR(VLOOKUP($A89,申請区分表!$A:$D,4,0),"")</f>
        <v/>
      </c>
      <c r="E89" s="124"/>
      <c r="F89" s="124"/>
      <c r="G89" s="125"/>
      <c r="H89" s="126"/>
      <c r="I89" s="126"/>
      <c r="J89" s="126"/>
      <c r="K89" s="127"/>
      <c r="L89" s="96"/>
      <c r="M89" s="91"/>
      <c r="N89" s="92"/>
    </row>
    <row r="90" spans="1:14" ht="25.95" customHeight="1">
      <c r="A90" s="90"/>
      <c r="B90" s="123" t="str">
        <f>IFERROR(VLOOKUP($A90,申請区分表!$A:$D,2,0),"")</f>
        <v/>
      </c>
      <c r="C90" s="124"/>
      <c r="D90" s="123" t="str">
        <f>IFERROR(VLOOKUP($A90,申請区分表!$A:$D,4,0),"")</f>
        <v/>
      </c>
      <c r="E90" s="124"/>
      <c r="F90" s="124"/>
      <c r="G90" s="125"/>
      <c r="H90" s="126"/>
      <c r="I90" s="126"/>
      <c r="J90" s="126"/>
      <c r="K90" s="127"/>
      <c r="L90" s="96"/>
      <c r="M90" s="91"/>
      <c r="N90" s="92"/>
    </row>
    <row r="91" spans="1:14" ht="25.95" customHeight="1">
      <c r="A91" s="90"/>
      <c r="B91" s="123" t="str">
        <f>IFERROR(VLOOKUP($A91,申請区分表!$A:$D,2,0),"")</f>
        <v/>
      </c>
      <c r="C91" s="124"/>
      <c r="D91" s="123" t="str">
        <f>IFERROR(VLOOKUP($A91,申請区分表!$A:$D,4,0),"")</f>
        <v/>
      </c>
      <c r="E91" s="124"/>
      <c r="F91" s="124"/>
      <c r="G91" s="125"/>
      <c r="H91" s="126"/>
      <c r="I91" s="126"/>
      <c r="J91" s="126"/>
      <c r="K91" s="127"/>
      <c r="L91" s="96"/>
      <c r="M91" s="91"/>
      <c r="N91" s="92"/>
    </row>
    <row r="92" spans="1:14" ht="25.95" customHeight="1">
      <c r="A92" s="90"/>
      <c r="B92" s="123" t="str">
        <f>IFERROR(VLOOKUP($A92,申請区分表!$A:$D,2,0),"")</f>
        <v/>
      </c>
      <c r="C92" s="124"/>
      <c r="D92" s="123" t="str">
        <f>IFERROR(VLOOKUP($A92,申請区分表!$A:$D,4,0),"")</f>
        <v/>
      </c>
      <c r="E92" s="124"/>
      <c r="F92" s="124"/>
      <c r="G92" s="125"/>
      <c r="H92" s="126"/>
      <c r="I92" s="126"/>
      <c r="J92" s="126"/>
      <c r="K92" s="127"/>
      <c r="L92" s="96"/>
      <c r="M92" s="91"/>
      <c r="N92" s="92"/>
    </row>
    <row r="93" spans="1:14" ht="25.95" customHeight="1">
      <c r="A93" s="90"/>
      <c r="B93" s="123" t="str">
        <f>IFERROR(VLOOKUP($A93,申請区分表!$A:$D,2,0),"")</f>
        <v/>
      </c>
      <c r="C93" s="124"/>
      <c r="D93" s="123" t="str">
        <f>IFERROR(VLOOKUP($A93,申請区分表!$A:$D,4,0),"")</f>
        <v/>
      </c>
      <c r="E93" s="124"/>
      <c r="F93" s="124"/>
      <c r="G93" s="125"/>
      <c r="H93" s="126"/>
      <c r="I93" s="126"/>
      <c r="J93" s="126"/>
      <c r="K93" s="127"/>
      <c r="L93" s="96"/>
      <c r="M93" s="91"/>
      <c r="N93" s="92"/>
    </row>
    <row r="94" spans="1:14" ht="25.95" customHeight="1">
      <c r="A94" s="90"/>
      <c r="B94" s="123" t="str">
        <f>IFERROR(VLOOKUP($A94,申請区分表!$A:$D,2,0),"")</f>
        <v/>
      </c>
      <c r="C94" s="124"/>
      <c r="D94" s="123" t="str">
        <f>IFERROR(VLOOKUP($A94,申請区分表!$A:$D,4,0),"")</f>
        <v/>
      </c>
      <c r="E94" s="124"/>
      <c r="F94" s="124"/>
      <c r="G94" s="125"/>
      <c r="H94" s="126"/>
      <c r="I94" s="126"/>
      <c r="J94" s="126"/>
      <c r="K94" s="127"/>
      <c r="L94" s="96"/>
      <c r="M94" s="91"/>
      <c r="N94" s="92"/>
    </row>
    <row r="95" spans="1:14" ht="25.95" customHeight="1">
      <c r="A95" s="90"/>
      <c r="B95" s="123" t="str">
        <f>IFERROR(VLOOKUP($A95,申請区分表!$A:$D,2,0),"")</f>
        <v/>
      </c>
      <c r="C95" s="124"/>
      <c r="D95" s="123" t="str">
        <f>IFERROR(VLOOKUP($A95,申請区分表!$A:$D,4,0),"")</f>
        <v/>
      </c>
      <c r="E95" s="124"/>
      <c r="F95" s="124"/>
      <c r="G95" s="125"/>
      <c r="H95" s="126"/>
      <c r="I95" s="126"/>
      <c r="J95" s="126"/>
      <c r="K95" s="127"/>
      <c r="L95" s="96"/>
      <c r="M95" s="91"/>
      <c r="N95" s="92"/>
    </row>
    <row r="96" spans="1:14" ht="25.95" customHeight="1">
      <c r="A96" s="90"/>
      <c r="B96" s="123" t="str">
        <f>IFERROR(VLOOKUP($A96,申請区分表!$A:$D,2,0),"")</f>
        <v/>
      </c>
      <c r="C96" s="124"/>
      <c r="D96" s="123" t="str">
        <f>IFERROR(VLOOKUP($A96,申請区分表!$A:$D,4,0),"")</f>
        <v/>
      </c>
      <c r="E96" s="124"/>
      <c r="F96" s="124"/>
      <c r="G96" s="125"/>
      <c r="H96" s="126"/>
      <c r="I96" s="126"/>
      <c r="J96" s="126"/>
      <c r="K96" s="127"/>
      <c r="L96" s="96"/>
      <c r="M96" s="91"/>
      <c r="N96" s="92"/>
    </row>
    <row r="97" spans="1:14" ht="25.95" customHeight="1">
      <c r="A97" s="90"/>
      <c r="B97" s="123" t="str">
        <f>IFERROR(VLOOKUP($A97,申請区分表!$A:$D,2,0),"")</f>
        <v/>
      </c>
      <c r="C97" s="124"/>
      <c r="D97" s="123" t="str">
        <f>IFERROR(VLOOKUP($A97,申請区分表!$A:$D,4,0),"")</f>
        <v/>
      </c>
      <c r="E97" s="124"/>
      <c r="F97" s="124"/>
      <c r="G97" s="125"/>
      <c r="H97" s="126"/>
      <c r="I97" s="126"/>
      <c r="J97" s="126"/>
      <c r="K97" s="127"/>
      <c r="L97" s="96"/>
      <c r="M97" s="91"/>
      <c r="N97" s="92"/>
    </row>
    <row r="98" spans="1:14" ht="25.95" customHeight="1">
      <c r="A98" s="90"/>
      <c r="B98" s="123" t="str">
        <f>IFERROR(VLOOKUP($A98,申請区分表!$A:$D,2,0),"")</f>
        <v/>
      </c>
      <c r="C98" s="124"/>
      <c r="D98" s="123" t="str">
        <f>IFERROR(VLOOKUP($A98,申請区分表!$A:$D,4,0),"")</f>
        <v/>
      </c>
      <c r="E98" s="124"/>
      <c r="F98" s="124"/>
      <c r="G98" s="125"/>
      <c r="H98" s="126"/>
      <c r="I98" s="126"/>
      <c r="J98" s="126"/>
      <c r="K98" s="127"/>
      <c r="L98" s="96"/>
      <c r="M98" s="91"/>
      <c r="N98" s="92"/>
    </row>
    <row r="99" spans="1:14" ht="25.95" customHeight="1">
      <c r="A99" s="90"/>
      <c r="B99" s="123" t="str">
        <f>IFERROR(VLOOKUP($A99,申請区分表!$A:$D,2,0),"")</f>
        <v/>
      </c>
      <c r="C99" s="124"/>
      <c r="D99" s="123" t="str">
        <f>IFERROR(VLOOKUP($A99,申請区分表!$A:$D,4,0),"")</f>
        <v/>
      </c>
      <c r="E99" s="124"/>
      <c r="F99" s="124"/>
      <c r="G99" s="125"/>
      <c r="H99" s="126"/>
      <c r="I99" s="126"/>
      <c r="J99" s="126"/>
      <c r="K99" s="127"/>
      <c r="L99" s="96"/>
      <c r="M99" s="91"/>
      <c r="N99" s="92"/>
    </row>
    <row r="100" spans="1:14" ht="25.95" customHeight="1">
      <c r="A100" s="90"/>
      <c r="B100" s="123" t="str">
        <f>IFERROR(VLOOKUP($A100,申請区分表!$A:$D,2,0),"")</f>
        <v/>
      </c>
      <c r="C100" s="124"/>
      <c r="D100" s="123" t="str">
        <f>IFERROR(VLOOKUP($A100,申請区分表!$A:$D,4,0),"")</f>
        <v/>
      </c>
      <c r="E100" s="124"/>
      <c r="F100" s="124"/>
      <c r="G100" s="125"/>
      <c r="H100" s="126"/>
      <c r="I100" s="126"/>
      <c r="J100" s="126"/>
      <c r="K100" s="127"/>
      <c r="L100" s="96"/>
      <c r="M100" s="91"/>
      <c r="N100" s="92"/>
    </row>
    <row r="101" spans="1:14" ht="25.95" customHeight="1">
      <c r="A101" s="90"/>
      <c r="B101" s="123" t="str">
        <f>IFERROR(VLOOKUP($A101,申請区分表!$A:$D,2,0),"")</f>
        <v/>
      </c>
      <c r="C101" s="124"/>
      <c r="D101" s="123" t="str">
        <f>IFERROR(VLOOKUP($A101,申請区分表!$A:$D,4,0),"")</f>
        <v/>
      </c>
      <c r="E101" s="124"/>
      <c r="F101" s="124"/>
      <c r="G101" s="125"/>
      <c r="H101" s="126"/>
      <c r="I101" s="126"/>
      <c r="J101" s="126"/>
      <c r="K101" s="127"/>
      <c r="L101" s="96"/>
      <c r="M101" s="91"/>
      <c r="N101" s="92"/>
    </row>
    <row r="102" spans="1:14" ht="25.95" customHeight="1">
      <c r="A102" s="90"/>
      <c r="B102" s="123" t="str">
        <f>IFERROR(VLOOKUP($A102,申請区分表!$A:$D,2,0),"")</f>
        <v/>
      </c>
      <c r="C102" s="124"/>
      <c r="D102" s="123" t="str">
        <f>IFERROR(VLOOKUP($A102,申請区分表!$A:$D,4,0),"")</f>
        <v/>
      </c>
      <c r="E102" s="124"/>
      <c r="F102" s="124"/>
      <c r="G102" s="125"/>
      <c r="H102" s="126"/>
      <c r="I102" s="126"/>
      <c r="J102" s="126"/>
      <c r="K102" s="127"/>
      <c r="L102" s="96"/>
      <c r="M102" s="91"/>
      <c r="N102" s="92"/>
    </row>
    <row r="103" spans="1:14" ht="25.95" customHeight="1">
      <c r="A103" s="90"/>
      <c r="B103" s="123" t="str">
        <f>IFERROR(VLOOKUP($A103,申請区分表!$A:$D,2,0),"")</f>
        <v/>
      </c>
      <c r="C103" s="124"/>
      <c r="D103" s="123" t="str">
        <f>IFERROR(VLOOKUP($A103,申請区分表!$A:$D,4,0),"")</f>
        <v/>
      </c>
      <c r="E103" s="124"/>
      <c r="F103" s="124"/>
      <c r="G103" s="125"/>
      <c r="H103" s="126"/>
      <c r="I103" s="126"/>
      <c r="J103" s="126"/>
      <c r="K103" s="127"/>
      <c r="L103" s="96"/>
      <c r="M103" s="91"/>
      <c r="N103" s="92"/>
    </row>
    <row r="104" spans="1:14" ht="25.95" customHeight="1">
      <c r="A104" s="90"/>
      <c r="B104" s="123" t="str">
        <f>IFERROR(VLOOKUP($A104,申請区分表!$A:$D,2,0),"")</f>
        <v/>
      </c>
      <c r="C104" s="124"/>
      <c r="D104" s="123" t="str">
        <f>IFERROR(VLOOKUP($A104,申請区分表!$A:$D,4,0),"")</f>
        <v/>
      </c>
      <c r="E104" s="124"/>
      <c r="F104" s="124"/>
      <c r="G104" s="125"/>
      <c r="H104" s="126"/>
      <c r="I104" s="126"/>
      <c r="J104" s="126"/>
      <c r="K104" s="127"/>
      <c r="L104" s="96"/>
      <c r="M104" s="91"/>
      <c r="N104" s="92"/>
    </row>
    <row r="105" spans="1:14" ht="25.95" customHeight="1">
      <c r="A105" s="90"/>
      <c r="B105" s="123" t="str">
        <f>IFERROR(VLOOKUP($A105,申請区分表!$A:$D,2,0),"")</f>
        <v/>
      </c>
      <c r="C105" s="124"/>
      <c r="D105" s="123" t="str">
        <f>IFERROR(VLOOKUP($A105,申請区分表!$A:$D,4,0),"")</f>
        <v/>
      </c>
      <c r="E105" s="124"/>
      <c r="F105" s="124"/>
      <c r="G105" s="125"/>
      <c r="H105" s="126"/>
      <c r="I105" s="126"/>
      <c r="J105" s="126"/>
      <c r="K105" s="127"/>
      <c r="L105" s="96"/>
      <c r="M105" s="91"/>
      <c r="N105" s="92"/>
    </row>
    <row r="106" spans="1:14" ht="25.95" customHeight="1">
      <c r="A106" s="90"/>
      <c r="B106" s="123" t="str">
        <f>IFERROR(VLOOKUP($A106,申請区分表!$A:$D,2,0),"")</f>
        <v/>
      </c>
      <c r="C106" s="124"/>
      <c r="D106" s="123" t="str">
        <f>IFERROR(VLOOKUP($A106,申請区分表!$A:$D,4,0),"")</f>
        <v/>
      </c>
      <c r="E106" s="124"/>
      <c r="F106" s="124"/>
      <c r="G106" s="125"/>
      <c r="H106" s="126"/>
      <c r="I106" s="126"/>
      <c r="J106" s="126"/>
      <c r="K106" s="127"/>
      <c r="L106" s="96"/>
      <c r="M106" s="91"/>
      <c r="N106" s="92"/>
    </row>
    <row r="107" spans="1:14" ht="25.95" customHeight="1">
      <c r="A107" s="90"/>
      <c r="B107" s="123" t="str">
        <f>IFERROR(VLOOKUP($A107,申請区分表!$A:$D,2,0),"")</f>
        <v/>
      </c>
      <c r="C107" s="124"/>
      <c r="D107" s="123" t="str">
        <f>IFERROR(VLOOKUP($A107,申請区分表!$A:$D,4,0),"")</f>
        <v/>
      </c>
      <c r="E107" s="124"/>
      <c r="F107" s="124"/>
      <c r="G107" s="125"/>
      <c r="H107" s="126"/>
      <c r="I107" s="126"/>
      <c r="J107" s="126"/>
      <c r="K107" s="127"/>
      <c r="L107" s="96"/>
      <c r="M107" s="91"/>
      <c r="N107" s="92"/>
    </row>
    <row r="108" spans="1:14" ht="25.95" customHeight="1">
      <c r="A108" s="90"/>
      <c r="B108" s="123" t="str">
        <f>IFERROR(VLOOKUP($A108,申請区分表!$A:$D,2,0),"")</f>
        <v/>
      </c>
      <c r="C108" s="124"/>
      <c r="D108" s="123" t="str">
        <f>IFERROR(VLOOKUP($A108,申請区分表!$A:$D,4,0),"")</f>
        <v/>
      </c>
      <c r="E108" s="124"/>
      <c r="F108" s="124"/>
      <c r="G108" s="125"/>
      <c r="H108" s="126"/>
      <c r="I108" s="126"/>
      <c r="J108" s="126"/>
      <c r="K108" s="127"/>
      <c r="L108" s="96"/>
      <c r="M108" s="91"/>
      <c r="N108" s="92"/>
    </row>
    <row r="109" spans="1:14" ht="25.95" customHeight="1">
      <c r="A109" s="90"/>
      <c r="B109" s="123" t="str">
        <f>IFERROR(VLOOKUP($A109,申請区分表!$A:$D,2,0),"")</f>
        <v/>
      </c>
      <c r="C109" s="124"/>
      <c r="D109" s="123" t="str">
        <f>IFERROR(VLOOKUP($A109,申請区分表!$A:$D,4,0),"")</f>
        <v/>
      </c>
      <c r="E109" s="124"/>
      <c r="F109" s="124"/>
      <c r="G109" s="125"/>
      <c r="H109" s="126"/>
      <c r="I109" s="126"/>
      <c r="J109" s="126"/>
      <c r="K109" s="127"/>
      <c r="L109" s="96"/>
      <c r="M109" s="91"/>
      <c r="N109" s="92"/>
    </row>
    <row r="110" spans="1:14" ht="25.95" customHeight="1">
      <c r="A110" s="90"/>
      <c r="B110" s="123" t="str">
        <f>IFERROR(VLOOKUP($A110,申請区分表!$A:$D,2,0),"")</f>
        <v/>
      </c>
      <c r="C110" s="124"/>
      <c r="D110" s="123" t="str">
        <f>IFERROR(VLOOKUP($A110,申請区分表!$A:$D,4,0),"")</f>
        <v/>
      </c>
      <c r="E110" s="124"/>
      <c r="F110" s="124"/>
      <c r="G110" s="125"/>
      <c r="H110" s="126"/>
      <c r="I110" s="126"/>
      <c r="J110" s="126"/>
      <c r="K110" s="127"/>
      <c r="L110" s="96"/>
      <c r="M110" s="91"/>
      <c r="N110" s="92"/>
    </row>
    <row r="111" spans="1:14" ht="25.95" customHeight="1">
      <c r="A111" s="90"/>
      <c r="B111" s="123" t="str">
        <f>IFERROR(VLOOKUP($A111,申請区分表!$A:$D,2,0),"")</f>
        <v/>
      </c>
      <c r="C111" s="124"/>
      <c r="D111" s="123" t="str">
        <f>IFERROR(VLOOKUP($A111,申請区分表!$A:$D,4,0),"")</f>
        <v/>
      </c>
      <c r="E111" s="124"/>
      <c r="F111" s="124"/>
      <c r="G111" s="125"/>
      <c r="H111" s="126"/>
      <c r="I111" s="126"/>
      <c r="J111" s="126"/>
      <c r="K111" s="127"/>
      <c r="L111" s="96"/>
      <c r="M111" s="91"/>
      <c r="N111" s="92"/>
    </row>
    <row r="112" spans="1:14" ht="25.95" customHeight="1">
      <c r="A112" s="90"/>
      <c r="B112" s="123" t="str">
        <f>IFERROR(VLOOKUP($A112,申請区分表!$A:$D,2,0),"")</f>
        <v/>
      </c>
      <c r="C112" s="124"/>
      <c r="D112" s="123" t="str">
        <f>IFERROR(VLOOKUP($A112,申請区分表!$A:$D,4,0),"")</f>
        <v/>
      </c>
      <c r="E112" s="124"/>
      <c r="F112" s="124"/>
      <c r="G112" s="125"/>
      <c r="H112" s="126"/>
      <c r="I112" s="126"/>
      <c r="J112" s="126"/>
      <c r="K112" s="127"/>
      <c r="L112" s="96"/>
      <c r="M112" s="91"/>
      <c r="N112" s="92"/>
    </row>
  </sheetData>
  <sheetProtection algorithmName="SHA-512" hashValue="+Kdyt2ijv2Ws7YX424el+xo3qE/eSvcOmHsxOVbJOhuAiAGgX2kK7WLIfg0cbKMbRfCAhX+arYKfXtF+NkiH6A==" saltValue="CdK/Cs/bVT1HtQ/xjpqZdA==" spinCount="100000" sheet="1" formatCells="0" formatColumns="0" formatRows="0" insertColumns="0" insertRows="0"/>
  <mergeCells count="305">
    <mergeCell ref="D17:F17"/>
    <mergeCell ref="D19:F19"/>
    <mergeCell ref="B20:C20"/>
    <mergeCell ref="D20:F20"/>
    <mergeCell ref="B21:C21"/>
    <mergeCell ref="D21:F21"/>
    <mergeCell ref="D6:E6"/>
    <mergeCell ref="B18:C18"/>
    <mergeCell ref="D18:F18"/>
    <mergeCell ref="F6:G6"/>
    <mergeCell ref="A10:C10"/>
    <mergeCell ref="A9:C9"/>
    <mergeCell ref="A8:C8"/>
    <mergeCell ref="A7:C7"/>
    <mergeCell ref="A12:C12"/>
    <mergeCell ref="A13:C13"/>
    <mergeCell ref="A11:C11"/>
    <mergeCell ref="A14:C14"/>
    <mergeCell ref="A6:C6"/>
    <mergeCell ref="G18:K18"/>
    <mergeCell ref="G20:K20"/>
    <mergeCell ref="G21:K21"/>
    <mergeCell ref="H14:N14"/>
    <mergeCell ref="B35:C35"/>
    <mergeCell ref="D35:F35"/>
    <mergeCell ref="B36:C36"/>
    <mergeCell ref="D36:F36"/>
    <mergeCell ref="B31:C31"/>
    <mergeCell ref="D31:F31"/>
    <mergeCell ref="B32:C32"/>
    <mergeCell ref="D32:F32"/>
    <mergeCell ref="B33:C33"/>
    <mergeCell ref="D33:F33"/>
    <mergeCell ref="B40:C40"/>
    <mergeCell ref="D40:F40"/>
    <mergeCell ref="B41:C41"/>
    <mergeCell ref="D41:F41"/>
    <mergeCell ref="B42:C42"/>
    <mergeCell ref="D42:F42"/>
    <mergeCell ref="B37:C37"/>
    <mergeCell ref="D37:F37"/>
    <mergeCell ref="B38:C38"/>
    <mergeCell ref="D38:F38"/>
    <mergeCell ref="B39:C39"/>
    <mergeCell ref="D39:F39"/>
    <mergeCell ref="B46:C46"/>
    <mergeCell ref="D46:F46"/>
    <mergeCell ref="B47:C47"/>
    <mergeCell ref="D47:F47"/>
    <mergeCell ref="B48:C48"/>
    <mergeCell ref="D48:F48"/>
    <mergeCell ref="B43:C43"/>
    <mergeCell ref="D43:F43"/>
    <mergeCell ref="B44:C44"/>
    <mergeCell ref="D44:F44"/>
    <mergeCell ref="B45:C45"/>
    <mergeCell ref="D45:F45"/>
    <mergeCell ref="B52:C52"/>
    <mergeCell ref="D52:F52"/>
    <mergeCell ref="B53:C53"/>
    <mergeCell ref="D53:F53"/>
    <mergeCell ref="B54:C54"/>
    <mergeCell ref="D54:F54"/>
    <mergeCell ref="B49:C49"/>
    <mergeCell ref="D49:F49"/>
    <mergeCell ref="B50:C50"/>
    <mergeCell ref="D50:F50"/>
    <mergeCell ref="B51:C51"/>
    <mergeCell ref="D51:F51"/>
    <mergeCell ref="B58:C58"/>
    <mergeCell ref="D58:F58"/>
    <mergeCell ref="B59:C59"/>
    <mergeCell ref="D59:F59"/>
    <mergeCell ref="B60:C60"/>
    <mergeCell ref="D60:F60"/>
    <mergeCell ref="B55:C55"/>
    <mergeCell ref="D55:F55"/>
    <mergeCell ref="B56:C56"/>
    <mergeCell ref="D56:F56"/>
    <mergeCell ref="B57:C57"/>
    <mergeCell ref="D57:F57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70:C70"/>
    <mergeCell ref="D70:F70"/>
    <mergeCell ref="B71:C71"/>
    <mergeCell ref="D71:F71"/>
    <mergeCell ref="B72:C72"/>
    <mergeCell ref="D72:F72"/>
    <mergeCell ref="B67:C67"/>
    <mergeCell ref="D67:F67"/>
    <mergeCell ref="B68:C68"/>
    <mergeCell ref="D68:F68"/>
    <mergeCell ref="B69:C69"/>
    <mergeCell ref="D69:F69"/>
    <mergeCell ref="B76:C76"/>
    <mergeCell ref="D76:F76"/>
    <mergeCell ref="B77:C77"/>
    <mergeCell ref="D77:F77"/>
    <mergeCell ref="B78:C78"/>
    <mergeCell ref="D78:F78"/>
    <mergeCell ref="B73:C73"/>
    <mergeCell ref="D73:F73"/>
    <mergeCell ref="B74:C74"/>
    <mergeCell ref="D74:F74"/>
    <mergeCell ref="B75:C75"/>
    <mergeCell ref="D75:F75"/>
    <mergeCell ref="B82:C82"/>
    <mergeCell ref="D82:F82"/>
    <mergeCell ref="B83:C83"/>
    <mergeCell ref="D83:F83"/>
    <mergeCell ref="B84:C84"/>
    <mergeCell ref="D84:F84"/>
    <mergeCell ref="B79:C79"/>
    <mergeCell ref="D79:F79"/>
    <mergeCell ref="B80:C80"/>
    <mergeCell ref="D80:F80"/>
    <mergeCell ref="B81:C81"/>
    <mergeCell ref="D81:F81"/>
    <mergeCell ref="B88:C88"/>
    <mergeCell ref="D88:F88"/>
    <mergeCell ref="B89:C89"/>
    <mergeCell ref="D89:F89"/>
    <mergeCell ref="B90:C90"/>
    <mergeCell ref="D90:F90"/>
    <mergeCell ref="B85:C85"/>
    <mergeCell ref="D85:F85"/>
    <mergeCell ref="B86:C86"/>
    <mergeCell ref="D86:F86"/>
    <mergeCell ref="B87:C87"/>
    <mergeCell ref="D87:F87"/>
    <mergeCell ref="G53:K53"/>
    <mergeCell ref="G54:K54"/>
    <mergeCell ref="B111:C111"/>
    <mergeCell ref="D111:F111"/>
    <mergeCell ref="B112:C112"/>
    <mergeCell ref="D112:F112"/>
    <mergeCell ref="B103:C103"/>
    <mergeCell ref="D103:F103"/>
    <mergeCell ref="B107:C107"/>
    <mergeCell ref="D107:F107"/>
    <mergeCell ref="B110:C110"/>
    <mergeCell ref="D110:F110"/>
    <mergeCell ref="B100:C100"/>
    <mergeCell ref="D100:F100"/>
    <mergeCell ref="B101:C101"/>
    <mergeCell ref="D101:F101"/>
    <mergeCell ref="B102:C102"/>
    <mergeCell ref="D102:F102"/>
    <mergeCell ref="B91:C91"/>
    <mergeCell ref="D91:F91"/>
    <mergeCell ref="B92:C92"/>
    <mergeCell ref="D92:F92"/>
    <mergeCell ref="B93:C93"/>
    <mergeCell ref="D93:F9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35:K35"/>
    <mergeCell ref="G36:K36"/>
    <mergeCell ref="G37:K37"/>
    <mergeCell ref="G38:K38"/>
    <mergeCell ref="G39:K39"/>
    <mergeCell ref="G40:K40"/>
    <mergeCell ref="G41:K41"/>
    <mergeCell ref="G42:K42"/>
    <mergeCell ref="G43:K43"/>
    <mergeCell ref="G74:K74"/>
    <mergeCell ref="G75:K75"/>
    <mergeCell ref="G76:K76"/>
    <mergeCell ref="G77:K77"/>
    <mergeCell ref="G78:K78"/>
    <mergeCell ref="G55:K55"/>
    <mergeCell ref="G56:K56"/>
    <mergeCell ref="G57:K5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A4:B4"/>
    <mergeCell ref="C4:H4"/>
    <mergeCell ref="B34:C34"/>
    <mergeCell ref="D34:F34"/>
    <mergeCell ref="B30:C30"/>
    <mergeCell ref="D30:F30"/>
    <mergeCell ref="D23:F23"/>
    <mergeCell ref="B24:C24"/>
    <mergeCell ref="D24:F24"/>
    <mergeCell ref="B25:C25"/>
    <mergeCell ref="D25:F25"/>
    <mergeCell ref="B26:C26"/>
    <mergeCell ref="D26:F26"/>
    <mergeCell ref="B23:C23"/>
    <mergeCell ref="B27:C27"/>
    <mergeCell ref="B22:C22"/>
    <mergeCell ref="D22:F22"/>
    <mergeCell ref="B19:C19"/>
    <mergeCell ref="D27:F27"/>
    <mergeCell ref="B28:C28"/>
    <mergeCell ref="D28:F28"/>
    <mergeCell ref="B29:C29"/>
    <mergeCell ref="D29:F29"/>
    <mergeCell ref="B17:C17"/>
    <mergeCell ref="G22:K22"/>
    <mergeCell ref="G23:K23"/>
    <mergeCell ref="G24:K24"/>
    <mergeCell ref="G25:K25"/>
    <mergeCell ref="G26:K26"/>
    <mergeCell ref="G111:K111"/>
    <mergeCell ref="G27:K27"/>
    <mergeCell ref="G28:K28"/>
    <mergeCell ref="G29:K29"/>
    <mergeCell ref="G30:K30"/>
    <mergeCell ref="G31:K31"/>
    <mergeCell ref="G32:K32"/>
    <mergeCell ref="G33:K33"/>
    <mergeCell ref="G34:K34"/>
    <mergeCell ref="G79:K79"/>
    <mergeCell ref="G80:K80"/>
    <mergeCell ref="G81:K81"/>
    <mergeCell ref="G58:K58"/>
    <mergeCell ref="G59:K59"/>
    <mergeCell ref="G60:K60"/>
    <mergeCell ref="G61:K61"/>
    <mergeCell ref="G62:K62"/>
    <mergeCell ref="G72:K72"/>
    <mergeCell ref="G73:K73"/>
    <mergeCell ref="G112:K112"/>
    <mergeCell ref="L16:M16"/>
    <mergeCell ref="D1:L2"/>
    <mergeCell ref="G91:K91"/>
    <mergeCell ref="G92:K92"/>
    <mergeCell ref="G93:K93"/>
    <mergeCell ref="G100:K100"/>
    <mergeCell ref="G101:K101"/>
    <mergeCell ref="G102:K102"/>
    <mergeCell ref="G103:K103"/>
    <mergeCell ref="G107:K107"/>
    <mergeCell ref="G110:K110"/>
    <mergeCell ref="G82:K82"/>
    <mergeCell ref="G83:K83"/>
    <mergeCell ref="G84:K84"/>
    <mergeCell ref="G85:K85"/>
    <mergeCell ref="G86:K86"/>
    <mergeCell ref="G87:K87"/>
    <mergeCell ref="G88:K88"/>
    <mergeCell ref="G89:K89"/>
    <mergeCell ref="G90:K90"/>
    <mergeCell ref="G17:K17"/>
    <mergeCell ref="A16:K16"/>
    <mergeCell ref="G19:K19"/>
    <mergeCell ref="B108:C108"/>
    <mergeCell ref="D108:F108"/>
    <mergeCell ref="G108:K108"/>
    <mergeCell ref="B109:C109"/>
    <mergeCell ref="D109:F109"/>
    <mergeCell ref="G109:K109"/>
    <mergeCell ref="B94:C94"/>
    <mergeCell ref="D94:F94"/>
    <mergeCell ref="G94:K94"/>
    <mergeCell ref="B95:C95"/>
    <mergeCell ref="D95:F95"/>
    <mergeCell ref="G95:K95"/>
    <mergeCell ref="B96:C96"/>
    <mergeCell ref="D96:F96"/>
    <mergeCell ref="G96:K96"/>
    <mergeCell ref="B97:C97"/>
    <mergeCell ref="D97:F97"/>
    <mergeCell ref="G97:K97"/>
    <mergeCell ref="B98:C98"/>
    <mergeCell ref="D98:F98"/>
    <mergeCell ref="G98:K98"/>
    <mergeCell ref="B99:C99"/>
    <mergeCell ref="D99:F99"/>
    <mergeCell ref="G99:K99"/>
    <mergeCell ref="B104:C104"/>
    <mergeCell ref="D104:F104"/>
    <mergeCell ref="G104:K104"/>
    <mergeCell ref="B105:C105"/>
    <mergeCell ref="D105:F105"/>
    <mergeCell ref="G105:K105"/>
    <mergeCell ref="B106:C106"/>
    <mergeCell ref="D106:F106"/>
    <mergeCell ref="G106:K106"/>
  </mergeCells>
  <phoneticPr fontId="6"/>
  <conditionalFormatting sqref="H7:I13">
    <cfRule type="cellIs" dxfId="10" priority="14" operator="equal">
      <formula>"申請上限額を超えています"</formula>
    </cfRule>
  </conditionalFormatting>
  <conditionalFormatting sqref="H14">
    <cfRule type="cellIs" dxfId="9" priority="13" operator="equal">
      <formula>"申請上限額を超えている事業があります"</formula>
    </cfRule>
  </conditionalFormatting>
  <conditionalFormatting sqref="G7">
    <cfRule type="cellIs" dxfId="8" priority="10" operator="greaterThan">
      <formula>$E$7</formula>
    </cfRule>
  </conditionalFormatting>
  <conditionalFormatting sqref="G8">
    <cfRule type="cellIs" dxfId="7" priority="9" operator="greaterThan">
      <formula>$E$8</formula>
    </cfRule>
  </conditionalFormatting>
  <conditionalFormatting sqref="G9">
    <cfRule type="cellIs" dxfId="6" priority="8" operator="greaterThan">
      <formula>$E$9</formula>
    </cfRule>
  </conditionalFormatting>
  <conditionalFormatting sqref="G10">
    <cfRule type="cellIs" dxfId="5" priority="7" operator="greaterThan">
      <formula>$E$10</formula>
    </cfRule>
  </conditionalFormatting>
  <conditionalFormatting sqref="G11">
    <cfRule type="cellIs" dxfId="4" priority="6" operator="greaterThan">
      <formula>$E$11</formula>
    </cfRule>
  </conditionalFormatting>
  <conditionalFormatting sqref="G12">
    <cfRule type="cellIs" dxfId="3" priority="5" operator="greaterThan">
      <formula>$E$12</formula>
    </cfRule>
  </conditionalFormatting>
  <conditionalFormatting sqref="G13">
    <cfRule type="cellIs" dxfId="2" priority="4" operator="greaterThan">
      <formula>$E$13</formula>
    </cfRule>
  </conditionalFormatting>
  <conditionalFormatting sqref="H14">
    <cfRule type="cellIs" dxfId="1" priority="3" operator="equal">
      <formula>"申請上限額を超えています。各事業の申請金額を確認して下さい"</formula>
    </cfRule>
  </conditionalFormatting>
  <conditionalFormatting sqref="G14">
    <cfRule type="cellIs" dxfId="0" priority="1" operator="greaterThanOrEqual">
      <formula>10000000</formula>
    </cfRule>
  </conditionalFormatting>
  <pageMargins left="0.51181102362204722" right="0" top="0.55118110236220474" bottom="0.55118110236220474" header="0.31496062992125984" footer="0.31496062992125984"/>
  <pageSetup paperSize="9" scale="74" fitToHeight="0" orientation="portrait" r:id="rId1"/>
  <headerFooter>
    <oddFooter>&amp;P / &amp;N ページ</oddFooter>
  </headerFooter>
  <ignoredErrors>
    <ignoredError sqref="H10 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2892-C23B-4582-9473-ED97FC775950}">
  <dimension ref="A1:F57"/>
  <sheetViews>
    <sheetView tabSelected="1" workbookViewId="0">
      <selection activeCell="B12" sqref="B12"/>
    </sheetView>
  </sheetViews>
  <sheetFormatPr defaultColWidth="8.77734375" defaultRowHeight="13.2"/>
  <cols>
    <col min="1" max="1" width="10.6640625" style="52" customWidth="1"/>
    <col min="2" max="2" width="2" style="53" customWidth="1"/>
    <col min="3" max="3" width="22.6640625" style="54" customWidth="1"/>
    <col min="4" max="4" width="30.44140625" style="54" customWidth="1"/>
    <col min="5" max="5" width="10.6640625" style="61" customWidth="1"/>
    <col min="6" max="6" width="10.6640625" style="62" customWidth="1"/>
    <col min="7" max="16384" width="8.77734375" style="46"/>
  </cols>
  <sheetData>
    <row r="1" spans="1:6">
      <c r="A1" s="43" t="s">
        <v>62</v>
      </c>
      <c r="B1" s="44" t="s">
        <v>63</v>
      </c>
      <c r="C1" s="45" t="s">
        <v>63</v>
      </c>
      <c r="D1" s="45" t="s">
        <v>64</v>
      </c>
      <c r="E1" s="58" t="s">
        <v>97</v>
      </c>
      <c r="F1" s="59" t="s">
        <v>98</v>
      </c>
    </row>
    <row r="2" spans="1:6">
      <c r="A2" s="47">
        <v>1</v>
      </c>
      <c r="B2" s="48" t="s">
        <v>65</v>
      </c>
      <c r="C2" s="166" t="s">
        <v>65</v>
      </c>
      <c r="D2" s="49" t="s">
        <v>66</v>
      </c>
      <c r="E2" s="60">
        <v>0.4</v>
      </c>
      <c r="F2" s="59">
        <f>ROUND($D$54*$R2,-3)</f>
        <v>0</v>
      </c>
    </row>
    <row r="3" spans="1:6">
      <c r="A3" s="47">
        <v>2</v>
      </c>
      <c r="B3" s="48" t="s">
        <v>65</v>
      </c>
      <c r="C3" s="167"/>
      <c r="D3" s="49" t="s">
        <v>67</v>
      </c>
      <c r="E3" s="60">
        <v>0.4</v>
      </c>
      <c r="F3" s="59">
        <f>ROUND($D$54*$R3,-3)</f>
        <v>0</v>
      </c>
    </row>
    <row r="4" spans="1:6">
      <c r="A4" s="47">
        <v>3</v>
      </c>
      <c r="B4" s="48" t="s">
        <v>65</v>
      </c>
      <c r="C4" s="167"/>
      <c r="D4" s="49" t="s">
        <v>68</v>
      </c>
      <c r="E4" s="60">
        <v>0.4</v>
      </c>
      <c r="F4" s="59">
        <f>ROUND($D$54*$R4,-3)</f>
        <v>0</v>
      </c>
    </row>
    <row r="5" spans="1:6">
      <c r="A5" s="47">
        <v>4</v>
      </c>
      <c r="B5" s="48" t="s">
        <v>69</v>
      </c>
      <c r="C5" s="164" t="s">
        <v>69</v>
      </c>
      <c r="D5" s="49" t="s">
        <v>70</v>
      </c>
      <c r="E5" s="60">
        <v>0.75</v>
      </c>
      <c r="F5" s="59">
        <f>ROUND($D$54*$R5,-3)</f>
        <v>0</v>
      </c>
    </row>
    <row r="6" spans="1:6">
      <c r="A6" s="47">
        <v>5</v>
      </c>
      <c r="B6" s="48" t="s">
        <v>69</v>
      </c>
      <c r="C6" s="165"/>
      <c r="D6" s="49" t="s">
        <v>71</v>
      </c>
      <c r="E6" s="60">
        <v>0.75</v>
      </c>
      <c r="F6" s="59">
        <f>ROUND($D$54*$R6,-3)</f>
        <v>0</v>
      </c>
    </row>
    <row r="7" spans="1:6">
      <c r="A7" s="47">
        <v>6</v>
      </c>
      <c r="B7" s="48" t="s">
        <v>69</v>
      </c>
      <c r="C7" s="165"/>
      <c r="D7" s="49" t="s">
        <v>72</v>
      </c>
      <c r="E7" s="60">
        <v>0.75</v>
      </c>
      <c r="F7" s="59">
        <f>ROUND($D$54*$R7,-3)</f>
        <v>0</v>
      </c>
    </row>
    <row r="8" spans="1:6">
      <c r="A8" s="47">
        <v>7</v>
      </c>
      <c r="B8" s="48" t="s">
        <v>73</v>
      </c>
      <c r="C8" s="171" t="s">
        <v>73</v>
      </c>
      <c r="D8" s="49" t="s">
        <v>74</v>
      </c>
      <c r="E8" s="60" t="s">
        <v>99</v>
      </c>
      <c r="F8" s="59" t="str">
        <f>IF(($D$31+$D$34)&lt;$D$54,ROUND($D$54-($D$31+$D$34),-3),"対象外")</f>
        <v>対象外</v>
      </c>
    </row>
    <row r="9" spans="1:6">
      <c r="A9" s="47">
        <v>8</v>
      </c>
      <c r="B9" s="48" t="s">
        <v>73</v>
      </c>
      <c r="C9" s="172"/>
      <c r="D9" s="49" t="s">
        <v>75</v>
      </c>
      <c r="E9" s="60" t="s">
        <v>100</v>
      </c>
      <c r="F9" s="59">
        <f>ROUND($E$40,-3)</f>
        <v>0</v>
      </c>
    </row>
    <row r="10" spans="1:6">
      <c r="A10" s="47">
        <v>9</v>
      </c>
      <c r="B10" s="48" t="s">
        <v>73</v>
      </c>
      <c r="C10" s="172"/>
      <c r="D10" s="49" t="s">
        <v>76</v>
      </c>
      <c r="E10" s="60" t="s">
        <v>99</v>
      </c>
      <c r="F10" s="59" t="str">
        <f>IF(($D$31+$D$34)&lt;$D$54,ROUND($D$54-($D$31+$D$34),-3),"対象外")</f>
        <v>対象外</v>
      </c>
    </row>
    <row r="11" spans="1:6">
      <c r="A11" s="47">
        <v>10</v>
      </c>
      <c r="B11" s="48" t="s">
        <v>73</v>
      </c>
      <c r="C11" s="172"/>
      <c r="D11" s="49" t="s">
        <v>77</v>
      </c>
      <c r="E11" s="60">
        <v>0.75</v>
      </c>
      <c r="F11" s="59">
        <f>ROUND($D$54*$R11,-3)</f>
        <v>0</v>
      </c>
    </row>
    <row r="12" spans="1:6">
      <c r="A12" s="47">
        <v>11</v>
      </c>
      <c r="B12" s="48" t="s">
        <v>73</v>
      </c>
      <c r="C12" s="172"/>
      <c r="D12" s="107" t="s">
        <v>127</v>
      </c>
      <c r="E12" s="60" t="s">
        <v>99</v>
      </c>
      <c r="F12" s="59" t="str">
        <f>IF(($D$31+$D$34)&lt;$D$54,ROUND($D$54-($D$31+$D$34),-3),"対象外")</f>
        <v>対象外</v>
      </c>
    </row>
    <row r="13" spans="1:6">
      <c r="A13" s="47">
        <v>12</v>
      </c>
      <c r="B13" s="48" t="s">
        <v>73</v>
      </c>
      <c r="C13" s="172"/>
      <c r="D13" s="49" t="s">
        <v>78</v>
      </c>
      <c r="E13" s="60">
        <v>0.75</v>
      </c>
      <c r="F13" s="59">
        <f>ROUND($D$54*$R13,-3)</f>
        <v>0</v>
      </c>
    </row>
    <row r="14" spans="1:6" ht="13.05" customHeight="1">
      <c r="A14" s="47">
        <v>13</v>
      </c>
      <c r="B14" s="48" t="s">
        <v>73</v>
      </c>
      <c r="C14" s="173"/>
      <c r="D14" s="49" t="s">
        <v>79</v>
      </c>
      <c r="E14" s="60">
        <v>0.5</v>
      </c>
      <c r="F14" s="59">
        <f>ROUND($D$54*$R14,-3)</f>
        <v>0</v>
      </c>
    </row>
    <row r="15" spans="1:6">
      <c r="A15" s="47">
        <v>14</v>
      </c>
      <c r="B15" s="48" t="s">
        <v>101</v>
      </c>
      <c r="C15" s="166" t="s">
        <v>125</v>
      </c>
      <c r="D15" s="49" t="s">
        <v>80</v>
      </c>
      <c r="E15" s="60">
        <v>0.5</v>
      </c>
      <c r="F15" s="59">
        <f>ROUND($D$54*$R15,-3)</f>
        <v>0</v>
      </c>
    </row>
    <row r="16" spans="1:6">
      <c r="A16" s="47">
        <v>15</v>
      </c>
      <c r="B16" s="48" t="s">
        <v>101</v>
      </c>
      <c r="C16" s="167"/>
      <c r="D16" s="49" t="s">
        <v>81</v>
      </c>
      <c r="E16" s="60">
        <v>0.5</v>
      </c>
      <c r="F16" s="59">
        <f>ROUND($D$54*$R16,-3)</f>
        <v>0</v>
      </c>
    </row>
    <row r="17" spans="1:6">
      <c r="A17" s="47">
        <v>16</v>
      </c>
      <c r="B17" s="48" t="s">
        <v>101</v>
      </c>
      <c r="C17" s="167"/>
      <c r="D17" s="49" t="s">
        <v>82</v>
      </c>
      <c r="E17" s="60">
        <v>0.5</v>
      </c>
      <c r="F17" s="59">
        <f>ROUND($D$54*$R17,-3)</f>
        <v>0</v>
      </c>
    </row>
    <row r="18" spans="1:6">
      <c r="A18" s="47">
        <v>17</v>
      </c>
      <c r="B18" s="48" t="s">
        <v>101</v>
      </c>
      <c r="C18" s="167"/>
      <c r="D18" s="49" t="s">
        <v>83</v>
      </c>
      <c r="E18" s="60">
        <v>0.5</v>
      </c>
      <c r="F18" s="59">
        <f>ROUND($D$54*$R18,-3)</f>
        <v>0</v>
      </c>
    </row>
    <row r="19" spans="1:6">
      <c r="A19" s="47">
        <v>18</v>
      </c>
      <c r="B19" s="48" t="s">
        <v>101</v>
      </c>
      <c r="C19" s="167"/>
      <c r="D19" s="49" t="s">
        <v>84</v>
      </c>
      <c r="E19" s="60">
        <v>0.5</v>
      </c>
      <c r="F19" s="59">
        <f>ROUND($D$54*$R19,-3)</f>
        <v>0</v>
      </c>
    </row>
    <row r="20" spans="1:6" ht="13.05" customHeight="1">
      <c r="A20" s="47">
        <v>19</v>
      </c>
      <c r="B20" s="48" t="s">
        <v>101</v>
      </c>
      <c r="C20" s="167"/>
      <c r="D20" s="49" t="s">
        <v>85</v>
      </c>
      <c r="E20" s="60">
        <v>0.3</v>
      </c>
      <c r="F20" s="59">
        <f>ROUND($D$54*$R20,-3)</f>
        <v>0</v>
      </c>
    </row>
    <row r="21" spans="1:6">
      <c r="A21" s="47">
        <v>20</v>
      </c>
      <c r="B21" s="48" t="s">
        <v>102</v>
      </c>
      <c r="C21" s="166" t="s">
        <v>126</v>
      </c>
      <c r="D21" s="49" t="s">
        <v>86</v>
      </c>
      <c r="E21" s="60">
        <v>0.3</v>
      </c>
      <c r="F21" s="59">
        <f>ROUND($D$54*$R21,-3)</f>
        <v>0</v>
      </c>
    </row>
    <row r="22" spans="1:6">
      <c r="A22" s="47">
        <v>21</v>
      </c>
      <c r="B22" s="48" t="s">
        <v>102</v>
      </c>
      <c r="C22" s="167"/>
      <c r="D22" s="49" t="s">
        <v>87</v>
      </c>
      <c r="E22" s="60">
        <v>0.3</v>
      </c>
      <c r="F22" s="59">
        <f>ROUND($D$54*$R22,-3)</f>
        <v>0</v>
      </c>
    </row>
    <row r="23" spans="1:6">
      <c r="A23" s="47">
        <v>22</v>
      </c>
      <c r="B23" s="48" t="s">
        <v>102</v>
      </c>
      <c r="C23" s="167"/>
      <c r="D23" s="49" t="s">
        <v>88</v>
      </c>
      <c r="E23" s="60">
        <v>0.3</v>
      </c>
      <c r="F23" s="59">
        <f>ROUND($D$54*$R23,-3)</f>
        <v>0</v>
      </c>
    </row>
    <row r="24" spans="1:6">
      <c r="A24" s="47">
        <v>23</v>
      </c>
      <c r="B24" s="48" t="s">
        <v>102</v>
      </c>
      <c r="C24" s="167"/>
      <c r="D24" s="49" t="s">
        <v>89</v>
      </c>
      <c r="E24" s="60">
        <v>0.3</v>
      </c>
      <c r="F24" s="59">
        <f>ROUND($D$54*$R24,-3)</f>
        <v>0</v>
      </c>
    </row>
    <row r="25" spans="1:6">
      <c r="A25" s="47">
        <v>24</v>
      </c>
      <c r="B25" s="48" t="s">
        <v>102</v>
      </c>
      <c r="C25" s="167"/>
      <c r="D25" s="49" t="s">
        <v>90</v>
      </c>
      <c r="E25" s="60">
        <v>0.3</v>
      </c>
      <c r="F25" s="59">
        <f>ROUND($D$54*$R25,-3)</f>
        <v>0</v>
      </c>
    </row>
    <row r="26" spans="1:6">
      <c r="A26" s="47">
        <v>25</v>
      </c>
      <c r="B26" s="48" t="s">
        <v>102</v>
      </c>
      <c r="C26" s="167"/>
      <c r="D26" s="49" t="s">
        <v>109</v>
      </c>
      <c r="E26" s="60">
        <v>0.75</v>
      </c>
      <c r="F26" s="59">
        <f>ROUND($D$54*$R26,-3)</f>
        <v>0</v>
      </c>
    </row>
    <row r="27" spans="1:6">
      <c r="A27" s="47">
        <v>26</v>
      </c>
      <c r="B27" s="48" t="s">
        <v>91</v>
      </c>
      <c r="C27" s="166" t="s">
        <v>91</v>
      </c>
      <c r="D27" s="49" t="s">
        <v>92</v>
      </c>
      <c r="E27" s="60">
        <v>0.4</v>
      </c>
      <c r="F27" s="59">
        <f>ROUND($D$54*$R27,-3)</f>
        <v>0</v>
      </c>
    </row>
    <row r="28" spans="1:6">
      <c r="A28" s="47">
        <v>27</v>
      </c>
      <c r="B28" s="48" t="s">
        <v>91</v>
      </c>
      <c r="C28" s="167"/>
      <c r="D28" s="49" t="s">
        <v>93</v>
      </c>
      <c r="E28" s="60">
        <v>0.75</v>
      </c>
      <c r="F28" s="59">
        <f>ROUND($D$54*$R28,-3)</f>
        <v>0</v>
      </c>
    </row>
    <row r="29" spans="1:6">
      <c r="A29" s="47">
        <v>28</v>
      </c>
      <c r="B29" s="48" t="s">
        <v>94</v>
      </c>
      <c r="C29" s="164" t="s">
        <v>94</v>
      </c>
      <c r="D29" s="49" t="s">
        <v>95</v>
      </c>
      <c r="E29" s="60">
        <v>0.75</v>
      </c>
      <c r="F29" s="59">
        <f>ROUND($D$54*$R29,-3)</f>
        <v>0</v>
      </c>
    </row>
    <row r="30" spans="1:6">
      <c r="A30" s="47">
        <v>29</v>
      </c>
      <c r="B30" s="48" t="s">
        <v>94</v>
      </c>
      <c r="C30" s="165"/>
      <c r="D30" s="49" t="s">
        <v>96</v>
      </c>
    </row>
    <row r="31" spans="1:6">
      <c r="A31" s="50"/>
      <c r="B31" s="51"/>
      <c r="C31" s="46"/>
      <c r="D31" s="46"/>
    </row>
    <row r="56" spans="1:6">
      <c r="E56" s="63"/>
      <c r="F56" s="64"/>
    </row>
    <row r="57" spans="1:6">
      <c r="A57" s="55"/>
      <c r="B57" s="56"/>
      <c r="C57" s="57"/>
      <c r="D57" s="57"/>
    </row>
  </sheetData>
  <sheetProtection algorithmName="SHA-512" hashValue="1UczWh0weO8CEz15W67cI/NagLy9gywEDl7jHTGy4JJn9KzHJXfo9Sdodj4EMIpKXPrlXNjFFB1yrQuqzpRn2Q==" saltValue="zQk3bdBelNzPuFKpgn6ZbA==" spinCount="100000" sheet="1" objects="1" scenarios="1"/>
  <mergeCells count="7">
    <mergeCell ref="C29:C30"/>
    <mergeCell ref="C2:C4"/>
    <mergeCell ref="C5:C7"/>
    <mergeCell ref="C15:C20"/>
    <mergeCell ref="C21:C26"/>
    <mergeCell ref="C27:C28"/>
    <mergeCell ref="C8:C14"/>
  </mergeCells>
  <phoneticPr fontId="6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7"/>
  <sheetViews>
    <sheetView topLeftCell="C1" zoomScale="90" zoomScaleNormal="90" workbookViewId="0"/>
  </sheetViews>
  <sheetFormatPr defaultRowHeight="13.2"/>
  <cols>
    <col min="1" max="1" width="5.77734375" customWidth="1"/>
    <col min="2" max="2" width="15.44140625" bestFit="1" customWidth="1"/>
    <col min="3" max="3" width="37.109375" bestFit="1" customWidth="1"/>
    <col min="4" max="4" width="40.44140625" bestFit="1" customWidth="1"/>
    <col min="5" max="5" width="30.44140625" bestFit="1" customWidth="1"/>
    <col min="6" max="6" width="15.88671875" bestFit="1" customWidth="1"/>
    <col min="7" max="7" width="27.21875" bestFit="1" customWidth="1"/>
    <col min="10" max="10" width="40.44140625" bestFit="1" customWidth="1"/>
    <col min="11" max="11" width="3.21875" bestFit="1" customWidth="1"/>
  </cols>
  <sheetData>
    <row r="1" spans="1:12" ht="31.5" customHeight="1" thickBot="1">
      <c r="A1" s="2" t="s">
        <v>0</v>
      </c>
      <c r="B1" s="1"/>
      <c r="C1" s="1"/>
      <c r="D1" s="1"/>
      <c r="E1" s="1"/>
      <c r="F1" s="1"/>
      <c r="G1" s="1"/>
    </row>
    <row r="2" spans="1:12" ht="15" customHeight="1" thickBot="1">
      <c r="A2" s="3" t="s">
        <v>40</v>
      </c>
      <c r="B2" s="4" t="s">
        <v>21</v>
      </c>
      <c r="C2" s="4" t="s">
        <v>1</v>
      </c>
      <c r="D2" s="8" t="s">
        <v>2</v>
      </c>
      <c r="E2" s="4" t="s">
        <v>3</v>
      </c>
      <c r="F2" s="8" t="s">
        <v>4</v>
      </c>
      <c r="G2" s="4" t="s">
        <v>5</v>
      </c>
      <c r="J2" s="19" t="s">
        <v>25</v>
      </c>
      <c r="K2" s="19">
        <v>1</v>
      </c>
    </row>
    <row r="3" spans="1:12" ht="15" customHeight="1">
      <c r="A3" s="168" t="s">
        <v>6</v>
      </c>
      <c r="B3" s="5" t="s">
        <v>25</v>
      </c>
      <c r="C3" s="5" t="s">
        <v>7</v>
      </c>
      <c r="D3" s="9" t="s">
        <v>23</v>
      </c>
      <c r="E3" s="5" t="s">
        <v>28</v>
      </c>
      <c r="F3" s="9" t="s">
        <v>8</v>
      </c>
      <c r="G3" s="5" t="s">
        <v>9</v>
      </c>
      <c r="J3" s="19" t="s">
        <v>26</v>
      </c>
      <c r="K3" s="19">
        <v>2</v>
      </c>
    </row>
    <row r="4" spans="1:12" ht="15" customHeight="1">
      <c r="A4" s="169"/>
      <c r="B4" s="6" t="s">
        <v>26</v>
      </c>
      <c r="C4" s="6" t="s">
        <v>10</v>
      </c>
      <c r="D4" s="10" t="s">
        <v>45</v>
      </c>
      <c r="E4" s="6" t="s">
        <v>29</v>
      </c>
      <c r="F4" s="10" t="s">
        <v>12</v>
      </c>
      <c r="G4" s="6" t="s">
        <v>13</v>
      </c>
      <c r="J4" s="19" t="s">
        <v>27</v>
      </c>
      <c r="K4" s="19">
        <v>3</v>
      </c>
    </row>
    <row r="5" spans="1:12" ht="15" customHeight="1">
      <c r="A5" s="169"/>
      <c r="B5" s="6" t="s">
        <v>27</v>
      </c>
      <c r="C5" s="6" t="s">
        <v>15</v>
      </c>
      <c r="D5" s="10" t="s">
        <v>11</v>
      </c>
      <c r="E5" s="6" t="s">
        <v>30</v>
      </c>
      <c r="F5" s="10"/>
      <c r="G5" s="6"/>
      <c r="J5" s="19" t="s">
        <v>7</v>
      </c>
      <c r="K5" s="19">
        <v>4</v>
      </c>
    </row>
    <row r="6" spans="1:12" ht="15" customHeight="1">
      <c r="A6" s="169"/>
      <c r="B6" s="6"/>
      <c r="C6" s="6"/>
      <c r="D6" s="10" t="s">
        <v>14</v>
      </c>
      <c r="E6" s="6" t="s">
        <v>16</v>
      </c>
      <c r="F6" s="10"/>
      <c r="G6" s="6"/>
      <c r="J6" s="19" t="s">
        <v>10</v>
      </c>
      <c r="K6" s="19">
        <v>5</v>
      </c>
    </row>
    <row r="7" spans="1:12" ht="15" customHeight="1">
      <c r="A7" s="169"/>
      <c r="B7" s="6"/>
      <c r="C7" s="6"/>
      <c r="D7" s="10" t="s">
        <v>24</v>
      </c>
      <c r="E7" s="6" t="s">
        <v>18</v>
      </c>
      <c r="F7" s="10"/>
      <c r="G7" s="6"/>
      <c r="J7" s="19" t="s">
        <v>15</v>
      </c>
      <c r="K7" s="19">
        <v>6</v>
      </c>
    </row>
    <row r="8" spans="1:12" ht="15" customHeight="1">
      <c r="A8" s="169"/>
      <c r="B8" s="6"/>
      <c r="C8" s="6"/>
      <c r="D8" s="10" t="s">
        <v>17</v>
      </c>
      <c r="E8" s="6" t="s">
        <v>19</v>
      </c>
      <c r="F8" s="10"/>
      <c r="G8" s="6"/>
      <c r="J8" s="19" t="s">
        <v>23</v>
      </c>
      <c r="K8" s="19">
        <v>7</v>
      </c>
    </row>
    <row r="9" spans="1:12" ht="15" customHeight="1">
      <c r="A9" s="169"/>
      <c r="B9" s="6"/>
      <c r="C9" s="6"/>
      <c r="D9" s="10"/>
      <c r="E9" s="6" t="s">
        <v>31</v>
      </c>
      <c r="F9" s="10"/>
      <c r="G9" s="6"/>
      <c r="J9" s="19" t="s">
        <v>44</v>
      </c>
      <c r="K9" s="19">
        <v>8</v>
      </c>
    </row>
    <row r="10" spans="1:12" ht="15" customHeight="1">
      <c r="A10" s="169"/>
      <c r="B10" s="6"/>
      <c r="C10" s="6"/>
      <c r="D10" s="10"/>
      <c r="E10" s="6" t="s">
        <v>32</v>
      </c>
      <c r="F10" s="10"/>
      <c r="G10" s="6"/>
      <c r="J10" s="19" t="s">
        <v>11</v>
      </c>
      <c r="K10" s="19">
        <v>9</v>
      </c>
    </row>
    <row r="11" spans="1:12" ht="15" customHeight="1">
      <c r="A11" s="169"/>
      <c r="B11" s="6"/>
      <c r="C11" s="6"/>
      <c r="D11" s="10"/>
      <c r="E11" s="6" t="s">
        <v>33</v>
      </c>
      <c r="F11" s="10"/>
      <c r="G11" s="6"/>
      <c r="J11" s="19" t="s">
        <v>14</v>
      </c>
      <c r="K11" s="19">
        <v>10</v>
      </c>
    </row>
    <row r="12" spans="1:12" ht="15" customHeight="1">
      <c r="A12" s="169"/>
      <c r="B12" s="12"/>
      <c r="C12" s="12"/>
      <c r="D12" s="13"/>
      <c r="E12" s="6" t="s">
        <v>20</v>
      </c>
      <c r="F12" s="10"/>
      <c r="G12" s="6"/>
      <c r="J12" s="19" t="s">
        <v>24</v>
      </c>
      <c r="K12" s="19">
        <v>11</v>
      </c>
    </row>
    <row r="13" spans="1:12" ht="15" customHeight="1">
      <c r="A13" s="169"/>
      <c r="B13" s="20"/>
      <c r="C13" s="20"/>
      <c r="D13" s="21"/>
      <c r="E13" s="22" t="s">
        <v>46</v>
      </c>
      <c r="F13" s="23"/>
      <c r="G13" s="22"/>
      <c r="J13" s="19" t="s">
        <v>17</v>
      </c>
      <c r="K13" s="19">
        <v>12</v>
      </c>
    </row>
    <row r="14" spans="1:12" ht="16.5" customHeight="1" thickBot="1">
      <c r="A14" s="170"/>
      <c r="B14" s="14"/>
      <c r="C14" s="14"/>
      <c r="D14" s="15"/>
      <c r="E14" s="7" t="s">
        <v>22</v>
      </c>
      <c r="F14" s="11"/>
      <c r="G14" s="7"/>
      <c r="J14" s="19" t="s">
        <v>28</v>
      </c>
      <c r="K14" s="19">
        <v>13</v>
      </c>
    </row>
    <row r="15" spans="1:12" ht="16.5" customHeight="1">
      <c r="B15" s="16"/>
      <c r="C15" s="16"/>
      <c r="D15" s="16"/>
      <c r="H15" s="16"/>
      <c r="I15" s="16"/>
      <c r="J15" s="19" t="s">
        <v>29</v>
      </c>
      <c r="K15" s="19">
        <v>14</v>
      </c>
      <c r="L15" s="16"/>
    </row>
    <row r="16" spans="1:12" ht="16.5" customHeight="1">
      <c r="D16" s="16"/>
      <c r="E16" s="16"/>
      <c r="F16" s="16"/>
      <c r="G16" s="16"/>
      <c r="H16" s="16"/>
      <c r="I16" s="16"/>
      <c r="J16" s="19" t="s">
        <v>30</v>
      </c>
      <c r="K16" s="19">
        <v>15</v>
      </c>
      <c r="L16" s="16"/>
    </row>
    <row r="17" spans="2:12" ht="16.5" customHeight="1">
      <c r="D17" s="16"/>
      <c r="E17" s="16"/>
      <c r="F17" s="16"/>
      <c r="G17" s="16"/>
      <c r="H17" s="16"/>
      <c r="I17" s="16"/>
      <c r="J17" s="19" t="s">
        <v>16</v>
      </c>
      <c r="K17" s="19">
        <v>16</v>
      </c>
      <c r="L17" s="16"/>
    </row>
    <row r="18" spans="2:12" ht="16.5" customHeight="1">
      <c r="D18" s="16"/>
      <c r="E18" s="16"/>
      <c r="F18" s="16"/>
      <c r="G18" s="16"/>
      <c r="H18" s="16"/>
      <c r="I18" s="16"/>
      <c r="J18" s="19" t="s">
        <v>18</v>
      </c>
      <c r="K18" s="19">
        <v>17</v>
      </c>
      <c r="L18" s="16"/>
    </row>
    <row r="19" spans="2:12" ht="16.5" customHeight="1">
      <c r="D19" s="16"/>
      <c r="E19" s="16"/>
      <c r="F19" s="16"/>
      <c r="G19" s="16"/>
      <c r="H19" s="16"/>
      <c r="I19" s="16"/>
      <c r="J19" s="19" t="s">
        <v>19</v>
      </c>
      <c r="K19" s="19">
        <v>18</v>
      </c>
      <c r="L19" s="16"/>
    </row>
    <row r="20" spans="2:12" ht="16.5" customHeight="1">
      <c r="D20" s="16"/>
      <c r="E20" s="16"/>
      <c r="F20" s="16"/>
      <c r="G20" s="16"/>
      <c r="H20" s="16"/>
      <c r="I20" s="16"/>
      <c r="J20" s="19" t="s">
        <v>31</v>
      </c>
      <c r="K20" s="19">
        <v>19</v>
      </c>
      <c r="L20" s="16"/>
    </row>
    <row r="21" spans="2:12" ht="16.5" customHeight="1">
      <c r="D21" s="16"/>
      <c r="E21" s="16"/>
      <c r="F21" s="16"/>
      <c r="G21" s="16"/>
      <c r="H21" s="16"/>
      <c r="I21" s="16"/>
      <c r="J21" s="19" t="s">
        <v>32</v>
      </c>
      <c r="K21" s="19">
        <v>20</v>
      </c>
      <c r="L21" s="16"/>
    </row>
    <row r="22" spans="2:12" ht="16.5" customHeight="1">
      <c r="D22" s="16"/>
      <c r="E22" s="16"/>
      <c r="F22" s="16"/>
      <c r="G22" s="16"/>
      <c r="H22" s="16"/>
      <c r="I22" s="16"/>
      <c r="J22" s="19" t="s">
        <v>33</v>
      </c>
      <c r="K22" s="19">
        <v>21</v>
      </c>
      <c r="L22" s="16"/>
    </row>
    <row r="23" spans="2:12" ht="16.5" customHeight="1">
      <c r="D23" s="16"/>
      <c r="E23" s="16"/>
      <c r="F23" s="16"/>
      <c r="G23" s="16"/>
      <c r="H23" s="16"/>
      <c r="I23" s="16"/>
      <c r="J23" s="19" t="s">
        <v>20</v>
      </c>
      <c r="K23" s="19">
        <v>22</v>
      </c>
      <c r="L23" s="16"/>
    </row>
    <row r="24" spans="2:12" ht="16.5" customHeight="1">
      <c r="D24" s="16"/>
      <c r="E24" s="16"/>
      <c r="F24" s="16"/>
      <c r="G24" s="16"/>
      <c r="H24" s="16"/>
      <c r="I24" s="16"/>
      <c r="J24" s="19" t="s">
        <v>46</v>
      </c>
      <c r="K24" s="19">
        <v>23</v>
      </c>
      <c r="L24" s="16"/>
    </row>
    <row r="25" spans="2:12" ht="16.5" customHeight="1">
      <c r="D25" s="16"/>
      <c r="E25" s="16"/>
      <c r="F25" s="16"/>
      <c r="G25" s="16"/>
      <c r="H25" s="16"/>
      <c r="I25" s="16"/>
      <c r="J25" s="19" t="s">
        <v>22</v>
      </c>
      <c r="K25" s="19">
        <v>24</v>
      </c>
      <c r="L25" s="16"/>
    </row>
    <row r="26" spans="2:12" ht="16.5" customHeight="1">
      <c r="D26" s="16"/>
      <c r="E26" s="16"/>
      <c r="F26" s="16"/>
      <c r="G26" s="16"/>
      <c r="H26" s="16"/>
      <c r="I26" s="16"/>
      <c r="J26" s="19" t="s">
        <v>8</v>
      </c>
      <c r="K26" s="19">
        <v>25</v>
      </c>
      <c r="L26" s="16"/>
    </row>
    <row r="27" spans="2:12" ht="16.5" customHeight="1">
      <c r="D27" s="16"/>
      <c r="E27" s="16"/>
      <c r="F27" s="16"/>
      <c r="G27" s="16"/>
      <c r="H27" s="16"/>
      <c r="I27" s="16"/>
      <c r="J27" s="19" t="s">
        <v>12</v>
      </c>
      <c r="K27" s="19">
        <v>26</v>
      </c>
      <c r="L27" s="16"/>
    </row>
    <row r="28" spans="2:12" ht="16.5" customHeight="1">
      <c r="D28" s="16"/>
      <c r="E28" s="16"/>
      <c r="F28" s="16"/>
      <c r="G28" s="16"/>
      <c r="H28" s="16"/>
      <c r="I28" s="16"/>
      <c r="J28" s="19" t="s">
        <v>9</v>
      </c>
      <c r="K28" s="19">
        <v>27</v>
      </c>
      <c r="L28" s="16"/>
    </row>
    <row r="29" spans="2:12" ht="19.2">
      <c r="D29" s="16"/>
      <c r="E29" s="16"/>
      <c r="F29" s="16"/>
      <c r="G29" s="16"/>
      <c r="H29" s="16"/>
      <c r="I29" s="16"/>
      <c r="J29" s="19" t="s">
        <v>13</v>
      </c>
      <c r="K29" s="19">
        <v>28</v>
      </c>
      <c r="L29" s="16"/>
    </row>
    <row r="30" spans="2:12" ht="19.2">
      <c r="D30" s="16"/>
      <c r="E30" s="16"/>
      <c r="F30" s="16"/>
      <c r="G30" s="16"/>
      <c r="H30" s="16"/>
      <c r="I30" s="16"/>
      <c r="J30" s="16"/>
      <c r="K30" s="16"/>
      <c r="L30" s="16"/>
    </row>
    <row r="31" spans="2:12" ht="19.2">
      <c r="D31" s="16"/>
      <c r="E31" s="16"/>
      <c r="F31" s="16"/>
      <c r="G31" s="16"/>
      <c r="H31" s="16"/>
      <c r="I31" s="16"/>
      <c r="J31" s="16"/>
      <c r="K31" s="16"/>
      <c r="L31" s="16"/>
    </row>
    <row r="32" spans="2:12" ht="19.2">
      <c r="B32" s="116"/>
      <c r="C32" s="116"/>
      <c r="D32" s="16"/>
      <c r="E32" s="16"/>
      <c r="F32" s="16"/>
      <c r="G32" s="16"/>
      <c r="H32" s="16"/>
      <c r="I32" s="16"/>
      <c r="J32" s="16"/>
      <c r="K32" s="16"/>
      <c r="L32" s="16"/>
    </row>
    <row r="33" spans="4:12" ht="19.2">
      <c r="D33" s="16"/>
      <c r="E33" s="16"/>
      <c r="F33" s="16"/>
      <c r="G33" s="16"/>
      <c r="H33" s="16"/>
      <c r="I33" s="16"/>
      <c r="J33" s="16"/>
      <c r="K33" s="16"/>
      <c r="L33" s="16"/>
    </row>
    <row r="34" spans="4:12" ht="19.2">
      <c r="D34" s="16"/>
      <c r="E34" s="16"/>
      <c r="F34" s="16"/>
      <c r="G34" s="16"/>
      <c r="H34" s="16"/>
      <c r="I34" s="16"/>
      <c r="J34" s="16"/>
      <c r="K34" s="16"/>
      <c r="L34" s="16"/>
    </row>
    <row r="35" spans="4:12" ht="19.2">
      <c r="D35" s="16"/>
      <c r="E35" s="16"/>
      <c r="F35" s="16"/>
      <c r="G35" s="16"/>
      <c r="H35" s="16"/>
      <c r="I35" s="16"/>
      <c r="J35" s="16"/>
      <c r="K35" s="16"/>
      <c r="L35" s="16"/>
    </row>
    <row r="36" spans="4:12" ht="19.2">
      <c r="D36" s="16"/>
      <c r="E36" s="16"/>
      <c r="F36" s="16"/>
      <c r="G36" s="16"/>
      <c r="H36" s="16"/>
      <c r="I36" s="16"/>
      <c r="J36" s="16"/>
      <c r="K36" s="16"/>
      <c r="L36" s="16"/>
    </row>
    <row r="37" spans="4:12" ht="19.2">
      <c r="D37" s="16"/>
      <c r="E37" s="16"/>
      <c r="F37" s="16"/>
      <c r="G37" s="16"/>
      <c r="H37" s="16"/>
      <c r="I37" s="16"/>
      <c r="J37" s="16"/>
      <c r="K37" s="16"/>
      <c r="L37" s="16"/>
    </row>
    <row r="38" spans="4:12" ht="19.2">
      <c r="D38" s="16"/>
      <c r="E38" s="16"/>
      <c r="F38" s="16"/>
      <c r="G38" s="16"/>
      <c r="H38" s="16"/>
      <c r="I38" s="16"/>
      <c r="J38" s="16"/>
      <c r="K38" s="16"/>
      <c r="L38" s="16"/>
    </row>
    <row r="39" spans="4:12" ht="19.2">
      <c r="D39" s="16"/>
      <c r="E39" s="16"/>
      <c r="F39" s="16"/>
      <c r="G39" s="16"/>
      <c r="H39" s="16"/>
      <c r="I39" s="16"/>
      <c r="J39" s="16"/>
      <c r="K39" s="16"/>
      <c r="L39" s="16"/>
    </row>
    <row r="40" spans="4:12" ht="19.2">
      <c r="D40" s="16"/>
      <c r="E40" s="16"/>
      <c r="F40" s="16"/>
      <c r="G40" s="16"/>
      <c r="J40" s="16"/>
      <c r="K40" s="16"/>
    </row>
    <row r="41" spans="4:12" ht="19.2">
      <c r="H41" s="16"/>
      <c r="I41" s="16"/>
      <c r="L41" s="16"/>
    </row>
    <row r="42" spans="4:12" ht="19.2">
      <c r="D42" s="16"/>
      <c r="E42" s="16"/>
      <c r="F42" s="16"/>
      <c r="G42" s="16"/>
      <c r="J42" s="16"/>
      <c r="K42" s="16"/>
    </row>
    <row r="43" spans="4:12" ht="19.2">
      <c r="H43" s="16"/>
      <c r="I43" s="16"/>
      <c r="L43" s="16"/>
    </row>
    <row r="44" spans="4:12" ht="19.2">
      <c r="D44" s="18"/>
      <c r="E44" s="16"/>
      <c r="F44" s="16"/>
      <c r="G44" s="16"/>
      <c r="J44" s="16"/>
      <c r="K44" s="16"/>
    </row>
    <row r="46" spans="4:12" ht="21.75" customHeight="1">
      <c r="E46" s="17"/>
      <c r="H46" s="16"/>
      <c r="I46" s="16"/>
      <c r="L46" s="16"/>
    </row>
    <row r="47" spans="4:12" ht="19.2">
      <c r="D47" s="16"/>
      <c r="E47" s="16"/>
      <c r="F47" s="16"/>
      <c r="G47" s="16"/>
      <c r="J47" s="16"/>
      <c r="K47" s="16"/>
    </row>
  </sheetData>
  <mergeCells count="2">
    <mergeCell ref="B32:C32"/>
    <mergeCell ref="A3:A14"/>
  </mergeCells>
  <phoneticPr fontId="6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交付申請書</vt:lpstr>
      <vt:lpstr>予算書集計表</vt:lpstr>
      <vt:lpstr>申請区分表</vt:lpstr>
      <vt:lpstr>区分表</vt:lpstr>
      <vt:lpstr>_3×3事業</vt:lpstr>
      <vt:lpstr>区分表!Print_Area</vt:lpstr>
      <vt:lpstr>交付申請書!Print_Area</vt:lpstr>
      <vt:lpstr>予算書集計表!Print_Area</vt:lpstr>
      <vt:lpstr>予算書集計表!Print_Titles</vt:lpstr>
      <vt:lpstr>育成環境整備事業</vt:lpstr>
      <vt:lpstr>競技環境整備事業</vt:lpstr>
      <vt:lpstr>社会貢献事業</vt:lpstr>
      <vt:lpstr>人材養成事業</vt:lpstr>
      <vt:lpstr>大区分</vt:lpstr>
      <vt:lpstr>普及促進事業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藤野 彩花</cp:lastModifiedBy>
  <cp:lastPrinted>2020-09-17T05:35:59Z</cp:lastPrinted>
  <dcterms:created xsi:type="dcterms:W3CDTF">2010-09-14T00:32:09Z</dcterms:created>
  <dcterms:modified xsi:type="dcterms:W3CDTF">2021-12-03T01:48:53Z</dcterms:modified>
</cp:coreProperties>
</file>