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A004_D-FUND\★D-fund資料\★2025年度\02_a_申請／報告_様式\2025年度版_D-fund申請／報告書類_様式\"/>
    </mc:Choice>
  </mc:AlternateContent>
  <xr:revisionPtr revIDLastSave="0" documentId="13_ncr:1_{64120BF1-2F83-4B93-9AA5-312B95F5955D}" xr6:coauthVersionLast="47" xr6:coauthVersionMax="47" xr10:uidLastSave="{00000000-0000-0000-0000-000000000000}"/>
  <bookViews>
    <workbookView xWindow="28680" yWindow="-120" windowWidth="29040" windowHeight="15720" tabRatio="933" xr2:uid="{00000000-000D-0000-FFFF-FFFF00000000}"/>
  </bookViews>
  <sheets>
    <sheet name="交付申請書" sheetId="13" r:id="rId1"/>
    <sheet name="予算書集計表" sheetId="17" r:id="rId2"/>
    <sheet name="申請区分表" sheetId="18" state="hidden" r:id="rId3"/>
  </sheets>
  <definedNames>
    <definedName name="_3×3事業">#REF!</definedName>
    <definedName name="_xlnm.Print_Area" localSheetId="0">交付申請書!$A$1:$I$42</definedName>
    <definedName name="_xlnm.Print_Area" localSheetId="1">予算書集計表!$A$1:$O$83</definedName>
    <definedName name="_xlnm.Print_Titles" localSheetId="1">予算書集計表!$1:$17</definedName>
    <definedName name="育成環境整備事業">#REF!</definedName>
    <definedName name="競技環境整備事業">#REF!</definedName>
    <definedName name="社会貢献事業">#REF!</definedName>
    <definedName name="人材養成事業">#REF!</definedName>
    <definedName name="大区分">#REF!</definedName>
    <definedName name="普及促進事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8" l="1"/>
  <c r="N4" i="18"/>
  <c r="N5" i="18"/>
  <c r="N6" i="18"/>
  <c r="N2" i="18"/>
  <c r="I2" i="18"/>
  <c r="F8" i="17"/>
  <c r="F9" i="17"/>
  <c r="F10" i="17"/>
  <c r="F11" i="17"/>
  <c r="F12" i="17"/>
  <c r="F13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18" i="17"/>
  <c r="F7" i="17"/>
  <c r="C4" i="17"/>
  <c r="M4" i="17" l="1"/>
  <c r="M7" i="17" s="1"/>
  <c r="M6" i="17"/>
  <c r="E14" i="17"/>
  <c r="C21" i="13" s="1"/>
  <c r="O17" i="17"/>
  <c r="M5" i="17" l="1"/>
  <c r="N17" i="17"/>
  <c r="G14" i="17" l="1"/>
  <c r="G21" i="13" l="1"/>
  <c r="C23" i="13"/>
  <c r="G23" i="13" s="1"/>
</calcChain>
</file>

<file path=xl/sharedStrings.xml><?xml version="1.0" encoding="utf-8"?>
<sst xmlns="http://schemas.openxmlformats.org/spreadsheetml/2006/main" count="261" uniqueCount="213">
  <si>
    <t>（円）</t>
    <rPh sb="1" eb="2">
      <t>エン</t>
    </rPh>
    <phoneticPr fontId="2"/>
  </si>
  <si>
    <t>D-fund交付金申請額 :</t>
    <rPh sb="6" eb="9">
      <t>コウフキン</t>
    </rPh>
    <rPh sb="9" eb="12">
      <t>シンセイガク</t>
    </rPh>
    <phoneticPr fontId="2"/>
  </si>
  <si>
    <t>ファンドＢ申請額：</t>
    <rPh sb="5" eb="8">
      <t>シンセイガク</t>
    </rPh>
    <phoneticPr fontId="2"/>
  </si>
  <si>
    <t>ファンドＡ申請額：</t>
    <rPh sb="5" eb="8">
      <t>シンセイガク</t>
    </rPh>
    <phoneticPr fontId="2"/>
  </si>
  <si>
    <t>記</t>
    <phoneticPr fontId="2"/>
  </si>
  <si>
    <t>担当者連絡先</t>
    <rPh sb="0" eb="2">
      <t>タントウ</t>
    </rPh>
    <rPh sb="2" eb="3">
      <t>シャ</t>
    </rPh>
    <rPh sb="3" eb="6">
      <t>レンラクサキ</t>
    </rPh>
    <phoneticPr fontId="2"/>
  </si>
  <si>
    <t>都道府県協会名</t>
    <rPh sb="0" eb="4">
      <t>トドウフケン</t>
    </rPh>
    <phoneticPr fontId="4"/>
  </si>
  <si>
    <t>代表者役職・氏名</t>
    <rPh sb="3" eb="5">
      <t>ヤクショク</t>
    </rPh>
    <rPh sb="6" eb="8">
      <t>シメイ</t>
    </rPh>
    <phoneticPr fontId="4"/>
  </si>
  <si>
    <t>担当者役職・氏名</t>
    <rPh sb="0" eb="2">
      <t>タントウ</t>
    </rPh>
    <rPh sb="2" eb="3">
      <t>シャ</t>
    </rPh>
    <rPh sb="3" eb="5">
      <t>ヤクショク</t>
    </rPh>
    <rPh sb="6" eb="8">
      <t>シメイ</t>
    </rPh>
    <phoneticPr fontId="2"/>
  </si>
  <si>
    <t>公益財団法人日本バスケットボール協会　御中</t>
    <rPh sb="0" eb="2">
      <t>コウエキ</t>
    </rPh>
    <rPh sb="19" eb="21">
      <t>オンチュウ</t>
    </rPh>
    <phoneticPr fontId="2"/>
  </si>
  <si>
    <t>送付日　　 　　年　 　月　 　日</t>
    <rPh sb="0" eb="2">
      <t>ソウフ</t>
    </rPh>
    <rPh sb="2" eb="3">
      <t>ビ</t>
    </rPh>
    <rPh sb="8" eb="9">
      <t>ネン</t>
    </rPh>
    <phoneticPr fontId="4"/>
  </si>
  <si>
    <t>　　１．予算書集計表・・・・・・・・・・・・</t>
    <rPh sb="4" eb="7">
      <t>ヨサンショ</t>
    </rPh>
    <rPh sb="7" eb="9">
      <t>シュウケイ</t>
    </rPh>
    <rPh sb="9" eb="10">
      <t>ヒョウ</t>
    </rPh>
    <phoneticPr fontId="5"/>
  </si>
  <si>
    <t>　　２．収支予算書・・・・・・・・・・・・・</t>
    <rPh sb="4" eb="6">
      <t>シュウシ</t>
    </rPh>
    <rPh sb="6" eb="9">
      <t>ヨサンショ</t>
    </rPh>
    <phoneticPr fontId="5"/>
  </si>
  <si>
    <t>専用サイト提出
（データ保存）</t>
    <rPh sb="0" eb="2">
      <t>センヨウ</t>
    </rPh>
    <rPh sb="5" eb="7">
      <t>テイシュツ</t>
    </rPh>
    <rPh sb="12" eb="14">
      <t>ホゾン</t>
    </rPh>
    <phoneticPr fontId="5"/>
  </si>
  <si>
    <t>事業名</t>
    <rPh sb="0" eb="2">
      <t>ジギョウ</t>
    </rPh>
    <rPh sb="2" eb="3">
      <t>メイ</t>
    </rPh>
    <phoneticPr fontId="4"/>
  </si>
  <si>
    <t>区分番号</t>
    <rPh sb="0" eb="2">
      <t>クブン</t>
    </rPh>
    <rPh sb="2" eb="4">
      <t>バンゴウ</t>
    </rPh>
    <phoneticPr fontId="2"/>
  </si>
  <si>
    <t>小区分</t>
    <rPh sb="0" eb="3">
      <t>ショウクブン</t>
    </rPh>
    <phoneticPr fontId="2"/>
  </si>
  <si>
    <t>割合</t>
    <rPh sb="0" eb="2">
      <t>ワリアイ</t>
    </rPh>
    <phoneticPr fontId="2"/>
  </si>
  <si>
    <t>※１</t>
    <phoneticPr fontId="2"/>
  </si>
  <si>
    <t>予算書集計表</t>
    <rPh sb="0" eb="3">
      <t>ヨサンショ</t>
    </rPh>
    <rPh sb="3" eb="5">
      <t>シュウケイ</t>
    </rPh>
    <rPh sb="5" eb="6">
      <t>ヒョウ</t>
    </rPh>
    <phoneticPr fontId="4"/>
  </si>
  <si>
    <t>申請額区分</t>
    <rPh sb="0" eb="3">
      <t>シンセイガク</t>
    </rPh>
    <rPh sb="3" eb="5">
      <t>クブン</t>
    </rPh>
    <phoneticPr fontId="4"/>
  </si>
  <si>
    <t>ファンドＡ申請額合計</t>
    <rPh sb="5" eb="7">
      <t>シンセイ</t>
    </rPh>
    <rPh sb="7" eb="8">
      <t>ガク</t>
    </rPh>
    <rPh sb="8" eb="10">
      <t>ゴウケイ</t>
    </rPh>
    <phoneticPr fontId="4"/>
  </si>
  <si>
    <t>都道府県協会名：</t>
    <rPh sb="0" eb="4">
      <t>トドウフケン</t>
    </rPh>
    <rPh sb="4" eb="6">
      <t>キョウカイ</t>
    </rPh>
    <rPh sb="6" eb="7">
      <t>メイ</t>
    </rPh>
    <phoneticPr fontId="4"/>
  </si>
  <si>
    <t>区分番号</t>
    <rPh sb="0" eb="2">
      <t>クブン</t>
    </rPh>
    <rPh sb="2" eb="4">
      <t>バンゴウ</t>
    </rPh>
    <phoneticPr fontId="4"/>
  </si>
  <si>
    <t>(単位：円）</t>
    <rPh sb="1" eb="3">
      <t>タンイ</t>
    </rPh>
    <rPh sb="4" eb="5">
      <t>エン</t>
    </rPh>
    <phoneticPr fontId="4"/>
  </si>
  <si>
    <t>査定金額
(JBA使用欄)</t>
    <rPh sb="0" eb="2">
      <t>サテイ</t>
    </rPh>
    <rPh sb="2" eb="4">
      <t>キンガク</t>
    </rPh>
    <rPh sb="9" eb="11">
      <t>シヨウ</t>
    </rPh>
    <rPh sb="11" eb="12">
      <t>ラン</t>
    </rPh>
    <phoneticPr fontId="4"/>
  </si>
  <si>
    <t>交付金申請金額</t>
    <rPh sb="0" eb="3">
      <t>コウフキン</t>
    </rPh>
    <rPh sb="3" eb="5">
      <t>シンセイ</t>
    </rPh>
    <rPh sb="5" eb="7">
      <t>キンガク</t>
    </rPh>
    <phoneticPr fontId="4"/>
  </si>
  <si>
    <t>交付金申請金額合計</t>
    <rPh sb="0" eb="3">
      <t>コウフキン</t>
    </rPh>
    <rPh sb="3" eb="5">
      <t>シンセイ</t>
    </rPh>
    <rPh sb="5" eb="7">
      <t>キンガク</t>
    </rPh>
    <rPh sb="7" eb="9">
      <t>ゴウケイ</t>
    </rPh>
    <phoneticPr fontId="4"/>
  </si>
  <si>
    <t>●１事業ごとに「区分番号」を入力し、「事業名」・「交付金申請金額」を入力してください。
●申請事業の入力する行が足りなくなった場合は、行をコピーし挿入してください。</t>
    <rPh sb="2" eb="4">
      <t>ジギョウ</t>
    </rPh>
    <rPh sb="8" eb="12">
      <t>クブンバンゴウ</t>
    </rPh>
    <rPh sb="14" eb="16">
      <t>ニュウリョク</t>
    </rPh>
    <rPh sb="19" eb="21">
      <t>ジギョウ</t>
    </rPh>
    <rPh sb="21" eb="22">
      <t>メイ</t>
    </rPh>
    <rPh sb="25" eb="28">
      <t>コウフキン</t>
    </rPh>
    <rPh sb="28" eb="30">
      <t>シンセイ</t>
    </rPh>
    <rPh sb="30" eb="32">
      <t>キンガク</t>
    </rPh>
    <rPh sb="34" eb="36">
      <t>ニュウリョク</t>
    </rPh>
    <phoneticPr fontId="4"/>
  </si>
  <si>
    <t>　　４．補足書類（実施要項等）・・・・・・・</t>
    <rPh sb="4" eb="6">
      <t>ホソク</t>
    </rPh>
    <rPh sb="6" eb="8">
      <t>ショルイ</t>
    </rPh>
    <rPh sb="9" eb="11">
      <t>ジッシ</t>
    </rPh>
    <rPh sb="11" eb="13">
      <t>ヨウコウ</t>
    </rPh>
    <rPh sb="13" eb="14">
      <t>トウ</t>
    </rPh>
    <phoneticPr fontId="5"/>
  </si>
  <si>
    <t>一般財団法人北海道バスケットボール協会</t>
  </si>
  <si>
    <t>一般財団法人青森県バスケットボール協会</t>
  </si>
  <si>
    <t>一般社団法人岩手県バスケットボール協会</t>
  </si>
  <si>
    <t>一般社団法人宮城県バスケットボール協会</t>
  </si>
  <si>
    <t>一般社団法人秋田県バスケットボール協会</t>
  </si>
  <si>
    <t>一般財団法人山形県バスケットボール協会</t>
  </si>
  <si>
    <t>一般社団法人福島県バスケットボール協会</t>
  </si>
  <si>
    <t>一般社団法人茨城県バスケットボール協会</t>
  </si>
  <si>
    <t>一般社団法人栃木県バスケットボール協会</t>
  </si>
  <si>
    <t>一般財団法人群馬県バスケットボール協会</t>
  </si>
  <si>
    <t>一般社団法人埼玉県バスケットボール協会</t>
  </si>
  <si>
    <t>一般社団法人千葉県バスケットボール協会</t>
  </si>
  <si>
    <t>一般社団法人東京都バスケットボール協会</t>
  </si>
  <si>
    <t>一般社団法人神奈川県バスケットボール協会</t>
  </si>
  <si>
    <t>一般社団法人山梨県バスケットボール協会</t>
  </si>
  <si>
    <t>一般社団法人長野県バスケットボール協会</t>
  </si>
  <si>
    <t>一般財団法人新潟県バスケットボール協会</t>
  </si>
  <si>
    <t>一般財団法人富山県バスケットボール協会　</t>
  </si>
  <si>
    <t>一般社団法人石川県バスケットボール協会</t>
  </si>
  <si>
    <t>一般社団法人福井県バスケットボール協会</t>
  </si>
  <si>
    <t>一般財団法人岐阜県バスケットボール協会</t>
  </si>
  <si>
    <t>一般社団法人静岡県バスケットボール協会</t>
  </si>
  <si>
    <t>一般財団法人愛知県バスケットボール協会</t>
  </si>
  <si>
    <t>一般社団法人三重県バスケットボール協会</t>
  </si>
  <si>
    <t>一般社団法人滋賀県バスケットボール協会</t>
  </si>
  <si>
    <t>一般社団法人京都府バスケットボール協会</t>
  </si>
  <si>
    <t>一般財団法人大阪府バスケットボール協会</t>
  </si>
  <si>
    <t>一般財団法人兵庫県バスケットボール協会</t>
  </si>
  <si>
    <t>一般社団法人奈良県バスケットボール協会</t>
  </si>
  <si>
    <t>一般社団法人和歌山県バスケットボール協会</t>
  </si>
  <si>
    <t>一般社団法人鳥取県バスケットボール協会</t>
  </si>
  <si>
    <t>一般財団法人島根県バスケットボール協会</t>
  </si>
  <si>
    <t>一般社団法人岡山県バスケットボール協会</t>
  </si>
  <si>
    <t>一般財団法人 広島県バスケットボール協会</t>
  </si>
  <si>
    <t>一般社団法人山口県バスケットボール協会</t>
  </si>
  <si>
    <t>一般社団法人徳島県バスケットボール協会</t>
  </si>
  <si>
    <t>一般社団法人香川県バスケットボール協会</t>
  </si>
  <si>
    <t>一般社団法人愛媛県バスケットボール協会</t>
  </si>
  <si>
    <t>一般社団法人高知県バスケットボール協会</t>
  </si>
  <si>
    <t>一般社団法人福岡県バスケットボール協会</t>
  </si>
  <si>
    <t>一般社団法人佐賀県バスケットボール協会</t>
  </si>
  <si>
    <t>一般社団法人長崎県バスケットボール協会</t>
  </si>
  <si>
    <t>一般社団法人熊本県バスケットボール協会</t>
  </si>
  <si>
    <t>一般社団法人大分県バスケットボール協会</t>
  </si>
  <si>
    <t>一般社団法人宮崎県バスケットボール協会</t>
  </si>
  <si>
    <t>一般社団法人鹿児島県バスケットボール協会</t>
  </si>
  <si>
    <t>一般財団法人沖縄県バスケットボール協会</t>
  </si>
  <si>
    <t>#</t>
  </si>
  <si>
    <t>都道府県</t>
    <rPh sb="0" eb="4">
      <t>トドウフケン</t>
    </rPh>
    <phoneticPr fontId="7"/>
  </si>
  <si>
    <t>01</t>
  </si>
  <si>
    <t>北海道</t>
    <rPh sb="0" eb="1">
      <t>キタ</t>
    </rPh>
    <phoneticPr fontId="7"/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</si>
  <si>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</si>
  <si>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</si>
  <si>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</si>
  <si>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</si>
  <si>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</si>
  <si>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</si>
  <si>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</si>
  <si>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</si>
  <si>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</si>
  <si>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</si>
  <si>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</si>
  <si>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</si>
  <si>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</si>
  <si>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</si>
  <si>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</si>
  <si>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</si>
  <si>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</si>
  <si>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</si>
  <si>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11</t>
  </si>
  <si>
    <t>埼玉</t>
  </si>
  <si>
    <t>12</t>
  </si>
  <si>
    <t>千葉</t>
  </si>
  <si>
    <t>13</t>
  </si>
  <si>
    <t>東京</t>
  </si>
  <si>
    <t>14</t>
  </si>
  <si>
    <t>神奈川</t>
    <rPh sb="0" eb="3">
      <t>カナガワ</t>
    </rPh>
    <phoneticPr fontId="7"/>
  </si>
  <si>
    <t>15</t>
  </si>
  <si>
    <t>山梨</t>
  </si>
  <si>
    <t>16</t>
  </si>
  <si>
    <t>長野</t>
  </si>
  <si>
    <t>17</t>
  </si>
  <si>
    <t>新潟</t>
  </si>
  <si>
    <t>18</t>
  </si>
  <si>
    <t>富山</t>
  </si>
  <si>
    <t>19</t>
  </si>
  <si>
    <t>石川</t>
  </si>
  <si>
    <t>20</t>
  </si>
  <si>
    <t>福井</t>
  </si>
  <si>
    <t>21</t>
  </si>
  <si>
    <t>岐阜</t>
  </si>
  <si>
    <t>22</t>
  </si>
  <si>
    <t>静岡</t>
  </si>
  <si>
    <t>23</t>
  </si>
  <si>
    <t>愛知</t>
  </si>
  <si>
    <t>24</t>
  </si>
  <si>
    <t>三重</t>
  </si>
  <si>
    <t>25</t>
  </si>
  <si>
    <t>滋賀</t>
  </si>
  <si>
    <t>26</t>
  </si>
  <si>
    <t>京都</t>
  </si>
  <si>
    <t>27</t>
  </si>
  <si>
    <t>大阪</t>
  </si>
  <si>
    <t>28</t>
  </si>
  <si>
    <t>兵庫</t>
  </si>
  <si>
    <t>29</t>
  </si>
  <si>
    <t>奈良</t>
  </si>
  <si>
    <t>30</t>
  </si>
  <si>
    <t>和歌山</t>
    <rPh sb="0" eb="1">
      <t>ワ</t>
    </rPh>
    <phoneticPr fontId="7"/>
  </si>
  <si>
    <t>31</t>
  </si>
  <si>
    <t>鳥取</t>
  </si>
  <si>
    <t>32</t>
  </si>
  <si>
    <t>島根</t>
    <rPh sb="0" eb="2">
      <t>シマネ</t>
    </rPh>
    <phoneticPr fontId="7"/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</si>
  <si>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</si>
  <si>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</si>
  <si>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</si>
  <si>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</si>
  <si>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</si>
  <si>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</si>
  <si>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</si>
  <si>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</si>
  <si>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</si>
  <si>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</si>
  <si>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</si>
  <si>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</si>
  <si>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</si>
  <si>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</si>
  <si>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</si>
  <si>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</si>
  <si>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</si>
  <si>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</si>
  <si>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</si>
  <si>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</si>
  <si>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</si>
  <si>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</si>
  <si>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</si>
  <si>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</si>
  <si>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</si>
  <si>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</si>
  <si>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</si>
  <si>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  <rPh sb="0" eb="3">
      <t>カゴシマ</t>
    </rPh>
    <phoneticPr fontId="7"/>
  </si>
  <si>
    <t>47</t>
  </si>
  <si>
    <t>沖縄</t>
  </si>
  <si>
    <t>クラス</t>
    <phoneticPr fontId="7"/>
  </si>
  <si>
    <t>クラス：</t>
    <phoneticPr fontId="4"/>
  </si>
  <si>
    <t>A</t>
    <phoneticPr fontId="4"/>
  </si>
  <si>
    <t>クラス別上限額</t>
    <rPh sb="3" eb="4">
      <t>ベツ</t>
    </rPh>
    <rPh sb="4" eb="7">
      <t>ジョウゲンガク</t>
    </rPh>
    <phoneticPr fontId="4"/>
  </si>
  <si>
    <t>B</t>
    <phoneticPr fontId="4"/>
  </si>
  <si>
    <t>C</t>
    <phoneticPr fontId="4"/>
  </si>
  <si>
    <t>D</t>
    <phoneticPr fontId="4"/>
  </si>
  <si>
    <t>E</t>
    <phoneticPr fontId="4"/>
  </si>
  <si>
    <r>
      <rPr>
        <sz val="22"/>
        <color theme="1"/>
        <rFont val="Meiryo UI"/>
        <family val="3"/>
        <charset val="128"/>
      </rPr>
      <t>　↑　　　　↑</t>
    </r>
    <r>
      <rPr>
        <sz val="14"/>
        <color theme="1"/>
        <rFont val="Meiryo UI"/>
        <family val="3"/>
        <charset val="128"/>
      </rPr>
      <t xml:space="preserve">
　　　提出資料の□に【✔】を付けてください</t>
    </r>
    <phoneticPr fontId="4"/>
  </si>
  <si>
    <r>
      <t xml:space="preserve">郵送
</t>
    </r>
    <r>
      <rPr>
        <sz val="10"/>
        <color theme="1"/>
        <rFont val="Meiryo UI"/>
        <family val="3"/>
        <charset val="128"/>
      </rPr>
      <t>(ﾃﾞｰﾀ提出できない場合)</t>
    </r>
    <rPh sb="0" eb="2">
      <t>ユウソウ</t>
    </rPh>
    <rPh sb="8" eb="10">
      <t>テイシュツ</t>
    </rPh>
    <rPh sb="14" eb="16">
      <t>バアイ</t>
    </rPh>
    <phoneticPr fontId="5"/>
  </si>
  <si>
    <t>ファンドA上限額：</t>
    <rPh sb="5" eb="8">
      <t>ジョウゲンガク</t>
    </rPh>
    <phoneticPr fontId="4"/>
  </si>
  <si>
    <t>区分</t>
    <rPh sb="0" eb="2">
      <t>クブン</t>
    </rPh>
    <phoneticPr fontId="4"/>
  </si>
  <si>
    <t>合計</t>
    <phoneticPr fontId="4"/>
  </si>
  <si>
    <t>キッズサポーター養成講習会</t>
    <phoneticPr fontId="4"/>
  </si>
  <si>
    <t>キッズ対象活動事業(イベント)</t>
    <phoneticPr fontId="4"/>
  </si>
  <si>
    <t>登録推進事業</t>
    <phoneticPr fontId="4"/>
  </si>
  <si>
    <t>暴言暴力等撲滅に向けた対応支援</t>
    <phoneticPr fontId="4"/>
  </si>
  <si>
    <t>裁定・規律案件における対応支援</t>
    <phoneticPr fontId="4"/>
  </si>
  <si>
    <t>中学校運動部活動地域移行に向けた支援</t>
    <phoneticPr fontId="4"/>
  </si>
  <si>
    <t>HPやSNS等の開発・運用の支援</t>
    <phoneticPr fontId="4"/>
  </si>
  <si>
    <t>キッズサポーター養成講習会</t>
    <rPh sb="8" eb="10">
      <t>ヨウセイ</t>
    </rPh>
    <rPh sb="10" eb="13">
      <t>コウシュウカイ</t>
    </rPh>
    <phoneticPr fontId="4"/>
  </si>
  <si>
    <t>キッズ対象活動事業(イベント)</t>
    <rPh sb="3" eb="5">
      <t>タイショウ</t>
    </rPh>
    <rPh sb="5" eb="7">
      <t>カツドウ</t>
    </rPh>
    <rPh sb="7" eb="9">
      <t>ジギョウ</t>
    </rPh>
    <phoneticPr fontId="4"/>
  </si>
  <si>
    <t>登録推進事業</t>
    <rPh sb="0" eb="2">
      <t>トウロク</t>
    </rPh>
    <rPh sb="2" eb="4">
      <t>スイシン</t>
    </rPh>
    <rPh sb="4" eb="6">
      <t>ジギョウ</t>
    </rPh>
    <phoneticPr fontId="4"/>
  </si>
  <si>
    <t>Pt合計</t>
    <rPh sb="2" eb="4">
      <t>ゴウケイ</t>
    </rPh>
    <phoneticPr fontId="7"/>
  </si>
  <si>
    <t>ファンドB</t>
    <phoneticPr fontId="4"/>
  </si>
  <si>
    <t>A→B移行可能額：</t>
    <rPh sb="3" eb="5">
      <t>イコウ</t>
    </rPh>
    <rPh sb="5" eb="7">
      <t>カノウ</t>
    </rPh>
    <rPh sb="7" eb="8">
      <t>ガク</t>
    </rPh>
    <phoneticPr fontId="4"/>
  </si>
  <si>
    <t>A→B移行可能額</t>
    <rPh sb="3" eb="5">
      <t>イコウ</t>
    </rPh>
    <rPh sb="5" eb="8">
      <t>カノウガク</t>
    </rPh>
    <phoneticPr fontId="4"/>
  </si>
  <si>
    <t>ファンドB交付額：</t>
    <rPh sb="5" eb="7">
      <t>コウフ</t>
    </rPh>
    <rPh sb="7" eb="8">
      <t>ガク</t>
    </rPh>
    <phoneticPr fontId="4"/>
  </si>
  <si>
    <t xml:space="preserve">        「D-fund申請要項」に基づき、下記のとおり、交付金の申請をいたします。</t>
    <rPh sb="15" eb="17">
      <t>シンセイ</t>
    </rPh>
    <rPh sb="17" eb="19">
      <t>ヨウコウ</t>
    </rPh>
    <rPh sb="32" eb="34">
      <t>コウフ</t>
    </rPh>
    <rPh sb="36" eb="38">
      <t>シンセイ</t>
    </rPh>
    <phoneticPr fontId="2"/>
  </si>
  <si>
    <t xml:space="preserve">  2025年度　D-fund交付申請書　</t>
    <phoneticPr fontId="2"/>
  </si>
  <si>
    <t>（D-fund2025）</t>
    <phoneticPr fontId="4"/>
  </si>
  <si>
    <t>　　３．2025年度都道府県協会予算案・・・・・</t>
    <rPh sb="8" eb="10">
      <t>ネンド</t>
    </rPh>
    <rPh sb="10" eb="14">
      <t>トドウフケン</t>
    </rPh>
    <rPh sb="14" eb="16">
      <t>キョウカイ</t>
    </rPh>
    <rPh sb="16" eb="18">
      <t>ヨサン</t>
    </rPh>
    <rPh sb="18" eb="19">
      <t>アン</t>
    </rPh>
    <phoneticPr fontId="5"/>
  </si>
  <si>
    <t>（策定が難しい場合は、2024年度予算）</t>
    <rPh sb="1" eb="3">
      <t>サクテイ</t>
    </rPh>
    <rPh sb="4" eb="5">
      <t>ムズカ</t>
    </rPh>
    <rPh sb="7" eb="9">
      <t>バアイ</t>
    </rPh>
    <rPh sb="15" eb="17">
      <t>ネンド</t>
    </rPh>
    <rPh sb="17" eb="19">
      <t>ヨサン</t>
    </rPh>
    <phoneticPr fontId="4"/>
  </si>
  <si>
    <t>（D-fund2025）</t>
    <phoneticPr fontId="5"/>
  </si>
  <si>
    <t>B</t>
  </si>
  <si>
    <t>C</t>
  </si>
  <si>
    <t>A</t>
  </si>
  <si>
    <t>D</t>
  </si>
  <si>
    <t>E</t>
  </si>
  <si>
    <t>ver1.0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</si>
</sst>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##,###,##0,&quot;,000&quot;"/>
  </numFmts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HGSｺﾞｼｯｸM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9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b/>
      <u/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8"/>
      <color rgb="FF000000"/>
      <name val="Meiryo UI"/>
      <family val="3"/>
      <charset val="128"/>
    </font>
    <font>
      <sz val="22"/>
      <color theme="1"/>
      <name val="Meiryo UI"/>
      <family val="3"/>
      <charset val="128"/>
    </font>
    <font>
      <b/>
      <u/>
      <sz val="14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b/>
      <sz val="9"/>
      <color rgb="FF0070C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0000FF"/>
      </left>
      <right/>
      <top style="medium">
        <color rgb="FF0000FF"/>
      </top>
      <bottom style="hair">
        <color rgb="FF0000FF"/>
      </bottom>
      <diagonal/>
    </border>
    <border>
      <left/>
      <right/>
      <top style="medium">
        <color rgb="FF0000FF"/>
      </top>
      <bottom style="hair">
        <color rgb="FF0000FF"/>
      </bottom>
      <diagonal/>
    </border>
    <border>
      <left/>
      <right style="medium">
        <color rgb="FF0000FF"/>
      </right>
      <top style="medium">
        <color rgb="FF0000FF"/>
      </top>
      <bottom style="hair">
        <color rgb="FF0000FF"/>
      </bottom>
      <diagonal/>
    </border>
    <border>
      <left style="medium">
        <color rgb="FF0000FF"/>
      </left>
      <right/>
      <top style="hair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 style="hair">
        <color rgb="FF0000FF"/>
      </bottom>
      <diagonal/>
    </border>
    <border>
      <left/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/>
      <top/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 style="hair">
        <color rgb="FF0000FF"/>
      </top>
      <bottom style="medium">
        <color rgb="FF0000FF"/>
      </bottom>
      <diagonal/>
    </border>
    <border>
      <left/>
      <right/>
      <top style="hair">
        <color rgb="FF0000FF"/>
      </top>
      <bottom style="medium">
        <color rgb="FF0000FF"/>
      </bottom>
      <diagonal/>
    </border>
  </borders>
  <cellStyleXfs count="1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52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0" applyNumberFormat="1" applyFont="1" applyBorder="1">
      <alignment vertical="center"/>
    </xf>
    <xf numFmtId="38" fontId="9" fillId="0" borderId="1" xfId="1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38" fontId="9" fillId="6" borderId="1" xfId="1" applyFont="1" applyFill="1" applyBorder="1" applyProtection="1">
      <alignment vertical="center"/>
    </xf>
    <xf numFmtId="38" fontId="13" fillId="0" borderId="0" xfId="1" applyFont="1" applyFill="1" applyProtection="1">
      <alignment vertical="center"/>
      <protection locked="0"/>
    </xf>
    <xf numFmtId="38" fontId="13" fillId="0" borderId="0" xfId="1" applyFont="1" applyFill="1" applyAlignment="1" applyProtection="1">
      <alignment vertical="center"/>
      <protection locked="0"/>
    </xf>
    <xf numFmtId="38" fontId="13" fillId="2" borderId="12" xfId="1" applyFont="1" applyFill="1" applyBorder="1" applyProtection="1">
      <alignment vertical="center"/>
    </xf>
    <xf numFmtId="38" fontId="13" fillId="2" borderId="0" xfId="1" applyFont="1" applyFill="1" applyBorder="1" applyProtection="1">
      <alignment vertical="center"/>
    </xf>
    <xf numFmtId="38" fontId="13" fillId="2" borderId="5" xfId="1" applyFont="1" applyFill="1" applyBorder="1" applyAlignment="1" applyProtection="1">
      <alignment vertical="center"/>
    </xf>
    <xf numFmtId="38" fontId="13" fillId="2" borderId="12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vertical="center"/>
    </xf>
    <xf numFmtId="38" fontId="13" fillId="2" borderId="0" xfId="1" applyFont="1" applyFill="1" applyProtection="1">
      <alignment vertical="center"/>
    </xf>
    <xf numFmtId="38" fontId="13" fillId="2" borderId="0" xfId="1" applyFont="1" applyFill="1" applyAlignment="1" applyProtection="1">
      <alignment horizontal="center" vertical="center"/>
    </xf>
    <xf numFmtId="38" fontId="13" fillId="0" borderId="24" xfId="1" applyFont="1" applyFill="1" applyBorder="1" applyProtection="1">
      <alignment vertical="center"/>
    </xf>
    <xf numFmtId="38" fontId="13" fillId="5" borderId="17" xfId="1" applyFont="1" applyFill="1" applyBorder="1" applyProtection="1">
      <alignment vertical="center"/>
    </xf>
    <xf numFmtId="38" fontId="13" fillId="5" borderId="15" xfId="1" applyFont="1" applyFill="1" applyBorder="1" applyProtection="1">
      <alignment vertical="center"/>
      <protection locked="0"/>
    </xf>
    <xf numFmtId="38" fontId="13" fillId="5" borderId="1" xfId="1" applyFont="1" applyFill="1" applyBorder="1" applyProtection="1">
      <alignment vertical="center"/>
      <protection locked="0"/>
    </xf>
    <xf numFmtId="38" fontId="13" fillId="0" borderId="0" xfId="1" applyFont="1" applyFill="1" applyAlignment="1" applyProtection="1">
      <alignment horizontal="center" vertical="center"/>
      <protection locked="0"/>
    </xf>
    <xf numFmtId="38" fontId="13" fillId="0" borderId="0" xfId="1" applyFont="1" applyFill="1" applyAlignment="1" applyProtection="1">
      <alignment vertical="center" wrapText="1"/>
      <protection locked="0"/>
    </xf>
    <xf numFmtId="38" fontId="15" fillId="0" borderId="3" xfId="1" applyFont="1" applyBorder="1" applyAlignment="1" applyProtection="1">
      <alignment vertical="center"/>
    </xf>
    <xf numFmtId="0" fontId="15" fillId="2" borderId="20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21" fillId="2" borderId="0" xfId="0" applyFont="1" applyFill="1" applyAlignment="1" applyProtection="1">
      <alignment horizontal="right" vertical="center"/>
      <protection locked="0"/>
    </xf>
    <xf numFmtId="0" fontId="13" fillId="2" borderId="0" xfId="0" applyFont="1" applyFill="1">
      <alignment vertical="center"/>
    </xf>
    <xf numFmtId="38" fontId="13" fillId="2" borderId="0" xfId="1" applyFont="1" applyFill="1" applyAlignment="1" applyProtection="1">
      <alignment vertical="center" wrapText="1"/>
    </xf>
    <xf numFmtId="0" fontId="18" fillId="2" borderId="0" xfId="0" applyFont="1" applyFill="1">
      <alignment vertical="center"/>
    </xf>
    <xf numFmtId="38" fontId="13" fillId="2" borderId="0" xfId="1" applyFont="1" applyFill="1" applyAlignment="1" applyProtection="1">
      <alignment vertical="center"/>
    </xf>
    <xf numFmtId="38" fontId="14" fillId="2" borderId="0" xfId="1" applyFont="1" applyFill="1" applyAlignment="1" applyProtection="1">
      <alignment horizontal="center" vertical="center"/>
    </xf>
    <xf numFmtId="0" fontId="15" fillId="2" borderId="0" xfId="0" applyFont="1" applyFill="1">
      <alignment vertical="center"/>
    </xf>
    <xf numFmtId="38" fontId="17" fillId="2" borderId="0" xfId="1" applyFont="1" applyFill="1" applyBorder="1" applyAlignment="1" applyProtection="1">
      <alignment vertical="center"/>
    </xf>
    <xf numFmtId="38" fontId="13" fillId="0" borderId="0" xfId="1" applyFont="1" applyFill="1" applyAlignment="1" applyProtection="1">
      <alignment vertical="center" wrapText="1"/>
    </xf>
    <xf numFmtId="38" fontId="29" fillId="2" borderId="12" xfId="1" applyFont="1" applyFill="1" applyBorder="1" applyAlignment="1" applyProtection="1">
      <alignment vertical="center"/>
    </xf>
    <xf numFmtId="0" fontId="9" fillId="2" borderId="0" xfId="0" applyFont="1" applyFill="1">
      <alignment vertical="center"/>
    </xf>
    <xf numFmtId="38" fontId="10" fillId="0" borderId="0" xfId="1" applyFont="1" applyFill="1" applyBorder="1" applyAlignment="1" applyProtection="1">
      <alignment horizontal="center" vertical="center"/>
    </xf>
    <xf numFmtId="38" fontId="9" fillId="6" borderId="1" xfId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38" fontId="13" fillId="2" borderId="26" xfId="1" applyFont="1" applyFill="1" applyBorder="1" applyAlignment="1" applyProtection="1">
      <alignment vertical="center"/>
    </xf>
    <xf numFmtId="38" fontId="13" fillId="3" borderId="5" xfId="1" applyFont="1" applyFill="1" applyBorder="1" applyAlignment="1" applyProtection="1">
      <alignment horizontal="center" vertical="center" shrinkToFit="1"/>
    </xf>
    <xf numFmtId="38" fontId="13" fillId="3" borderId="28" xfId="1" applyFont="1" applyFill="1" applyBorder="1" applyAlignment="1" applyProtection="1">
      <alignment horizontal="center" vertical="center" shrinkToFit="1"/>
    </xf>
    <xf numFmtId="0" fontId="9" fillId="6" borderId="5" xfId="0" applyFont="1" applyFill="1" applyBorder="1">
      <alignment vertical="center"/>
    </xf>
    <xf numFmtId="38" fontId="9" fillId="0" borderId="1" xfId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shrinkToFit="1"/>
    </xf>
    <xf numFmtId="176" fontId="13" fillId="0" borderId="22" xfId="1" applyNumberFormat="1" applyFont="1" applyFill="1" applyBorder="1" applyProtection="1">
      <alignment vertical="center"/>
      <protection locked="0"/>
    </xf>
    <xf numFmtId="176" fontId="13" fillId="0" borderId="3" xfId="1" applyNumberFormat="1" applyFont="1" applyFill="1" applyBorder="1" applyProtection="1">
      <alignment vertical="center"/>
      <protection locked="0"/>
    </xf>
    <xf numFmtId="38" fontId="33" fillId="5" borderId="6" xfId="1" applyFont="1" applyFill="1" applyBorder="1" applyAlignment="1" applyProtection="1">
      <alignment horizontal="center" vertical="center" wrapText="1"/>
    </xf>
    <xf numFmtId="0" fontId="13" fillId="0" borderId="23" xfId="0" applyFont="1" applyBorder="1" applyAlignment="1">
      <alignment horizontal="center" vertical="center" textRotation="255"/>
    </xf>
    <xf numFmtId="38" fontId="13" fillId="2" borderId="37" xfId="1" applyFont="1" applyFill="1" applyBorder="1" applyProtection="1">
      <alignment vertical="center"/>
    </xf>
    <xf numFmtId="0" fontId="9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20" fillId="2" borderId="0" xfId="0" applyFont="1" applyFill="1" applyAlignment="1" applyProtection="1">
      <alignment horizontal="right" vertical="center"/>
      <protection locked="0"/>
    </xf>
    <xf numFmtId="0" fontId="22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 indent="15"/>
      <protection locked="0"/>
    </xf>
    <xf numFmtId="0" fontId="9" fillId="2" borderId="0" xfId="0" applyFont="1" applyFill="1" applyAlignment="1" applyProtection="1">
      <alignment horizontal="right" vertical="center" wrapText="1"/>
      <protection locked="0"/>
    </xf>
    <xf numFmtId="0" fontId="24" fillId="2" borderId="0" xfId="0" applyFont="1" applyFill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left" vertical="center"/>
      <protection locked="0"/>
    </xf>
    <xf numFmtId="38" fontId="9" fillId="2" borderId="4" xfId="0" applyNumberFormat="1" applyFont="1" applyFill="1" applyBorder="1" applyAlignment="1" applyProtection="1">
      <alignment horizontal="left" vertical="center"/>
      <protection locked="0"/>
    </xf>
    <xf numFmtId="38" fontId="9" fillId="2" borderId="2" xfId="0" applyNumberFormat="1" applyFont="1" applyFill="1" applyBorder="1" applyAlignment="1" applyProtection="1">
      <alignment horizontal="left" vertical="center"/>
      <protection locked="0"/>
    </xf>
    <xf numFmtId="38" fontId="25" fillId="2" borderId="0" xfId="0" applyNumberFormat="1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 vertical="center" shrinkToFit="1"/>
      <protection locked="0"/>
    </xf>
    <xf numFmtId="38" fontId="25" fillId="2" borderId="8" xfId="0" applyNumberFormat="1" applyFont="1" applyFill="1" applyBorder="1" applyAlignment="1" applyProtection="1">
      <alignment horizontal="left" vertical="center"/>
      <protection locked="0"/>
    </xf>
    <xf numFmtId="38" fontId="30" fillId="2" borderId="0" xfId="0" applyNumberFormat="1" applyFont="1" applyFill="1" applyAlignment="1" applyProtection="1">
      <alignment horizontal="left" vertical="center"/>
      <protection locked="0"/>
    </xf>
    <xf numFmtId="0" fontId="26" fillId="4" borderId="0" xfId="0" applyFont="1" applyFill="1" applyAlignment="1" applyProtection="1">
      <alignment horizontal="left" vertical="center"/>
      <protection locked="0"/>
    </xf>
    <xf numFmtId="0" fontId="26" fillId="4" borderId="0" xfId="0" applyFont="1" applyFill="1" applyAlignment="1" applyProtection="1">
      <alignment horizontal="center" vertical="center" wrapText="1"/>
      <protection locked="0"/>
    </xf>
    <xf numFmtId="0" fontId="22" fillId="2" borderId="0" xfId="0" applyFont="1" applyFill="1" applyAlignment="1" applyProtection="1">
      <alignment horizontal="left" vertical="center" indent="6"/>
      <protection locked="0"/>
    </xf>
    <xf numFmtId="0" fontId="20" fillId="2" borderId="0" xfId="0" applyFont="1" applyFill="1" applyAlignment="1" applyProtection="1">
      <alignment horizontal="left" vertical="center" indent="3"/>
      <protection locked="0"/>
    </xf>
    <xf numFmtId="0" fontId="20" fillId="2" borderId="0" xfId="0" applyFont="1" applyFill="1" applyAlignment="1" applyProtection="1">
      <alignment horizontal="center" vertical="center" wrapText="1"/>
      <protection locked="0"/>
    </xf>
    <xf numFmtId="38" fontId="20" fillId="2" borderId="2" xfId="0" applyNumberFormat="1" applyFont="1" applyFill="1" applyBorder="1" applyAlignment="1" applyProtection="1">
      <alignment horizontal="center" vertical="center"/>
      <protection locked="0"/>
    </xf>
    <xf numFmtId="38" fontId="24" fillId="2" borderId="8" xfId="0" applyNumberFormat="1" applyFont="1" applyFill="1" applyBorder="1" applyAlignment="1">
      <alignment horizontal="center" vertical="center"/>
    </xf>
    <xf numFmtId="38" fontId="20" fillId="2" borderId="4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 applyProtection="1">
      <alignment horizontal="center" wrapText="1"/>
      <protection locked="0"/>
    </xf>
    <xf numFmtId="0" fontId="21" fillId="0" borderId="0" xfId="0" applyFont="1" applyAlignment="1" applyProtection="1">
      <alignment wrapText="1"/>
      <protection locked="0"/>
    </xf>
    <xf numFmtId="38" fontId="30" fillId="2" borderId="0" xfId="0" applyNumberFormat="1" applyFont="1" applyFill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31" fillId="2" borderId="0" xfId="0" applyFont="1" applyFill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23" fillId="2" borderId="10" xfId="0" applyFont="1" applyFill="1" applyBorder="1" applyAlignment="1" applyProtection="1">
      <alignment horizontal="left" vertical="center" shrinkToFit="1"/>
      <protection locked="0"/>
    </xf>
    <xf numFmtId="0" fontId="20" fillId="2" borderId="9" xfId="0" applyFont="1" applyFill="1" applyBorder="1" applyAlignment="1" applyProtection="1">
      <alignment horizontal="left" vertical="center" shrinkToFit="1"/>
      <protection locked="0"/>
    </xf>
    <xf numFmtId="38" fontId="13" fillId="0" borderId="5" xfId="1" applyFont="1" applyFill="1" applyBorder="1" applyAlignment="1" applyProtection="1">
      <alignment horizontal="center" vertical="center"/>
      <protection locked="0"/>
    </xf>
    <xf numFmtId="38" fontId="13" fillId="0" borderId="3" xfId="1" applyFont="1" applyFill="1" applyBorder="1" applyAlignment="1" applyProtection="1">
      <alignment horizontal="center" vertical="center"/>
      <protection locked="0"/>
    </xf>
    <xf numFmtId="38" fontId="13" fillId="3" borderId="5" xfId="1" applyFont="1" applyFill="1" applyBorder="1" applyAlignment="1" applyProtection="1">
      <alignment horizontal="left" vertical="center" wrapText="1"/>
    </xf>
    <xf numFmtId="38" fontId="13" fillId="3" borderId="2" xfId="1" applyFont="1" applyFill="1" applyBorder="1" applyAlignment="1" applyProtection="1">
      <alignment horizontal="left" vertical="center" wrapText="1"/>
    </xf>
    <xf numFmtId="38" fontId="13" fillId="3" borderId="3" xfId="1" applyFont="1" applyFill="1" applyBorder="1" applyAlignment="1" applyProtection="1">
      <alignment horizontal="left" vertical="center" wrapText="1"/>
    </xf>
    <xf numFmtId="0" fontId="13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38" fontId="13" fillId="0" borderId="20" xfId="1" applyFont="1" applyFill="1" applyBorder="1" applyAlignment="1" applyProtection="1">
      <alignment vertical="center" wrapText="1"/>
      <protection locked="0"/>
    </xf>
    <xf numFmtId="0" fontId="15" fillId="0" borderId="21" xfId="0" applyFont="1" applyBorder="1" applyAlignment="1" applyProtection="1">
      <alignment vertical="center" wrapText="1"/>
      <protection locked="0"/>
    </xf>
    <xf numFmtId="0" fontId="15" fillId="0" borderId="22" xfId="0" applyFont="1" applyBorder="1" applyAlignment="1" applyProtection="1">
      <alignment vertical="center" wrapText="1"/>
      <protection locked="0"/>
    </xf>
    <xf numFmtId="0" fontId="15" fillId="0" borderId="5" xfId="0" applyFont="1" applyBorder="1" applyAlignment="1" applyProtection="1">
      <alignment vertical="center" wrapText="1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0" fontId="15" fillId="0" borderId="3" xfId="0" applyFont="1" applyBorder="1" applyAlignment="1" applyProtection="1">
      <alignment vertical="center" wrapText="1"/>
      <protection locked="0"/>
    </xf>
    <xf numFmtId="38" fontId="13" fillId="3" borderId="5" xfId="1" applyFont="1" applyFill="1" applyBorder="1" applyAlignment="1" applyProtection="1">
      <alignment vertical="center" wrapText="1"/>
    </xf>
    <xf numFmtId="38" fontId="13" fillId="3" borderId="2" xfId="1" applyFont="1" applyFill="1" applyBorder="1" applyAlignment="1" applyProtection="1">
      <alignment vertical="center" wrapText="1"/>
    </xf>
    <xf numFmtId="38" fontId="13" fillId="3" borderId="3" xfId="1" applyFont="1" applyFill="1" applyBorder="1" applyAlignment="1" applyProtection="1">
      <alignment vertical="center" wrapText="1"/>
    </xf>
    <xf numFmtId="38" fontId="13" fillId="5" borderId="18" xfId="1" applyFont="1" applyFill="1" applyBorder="1" applyAlignment="1" applyProtection="1">
      <alignment horizontal="center" vertical="center" wrapText="1"/>
    </xf>
    <xf numFmtId="38" fontId="13" fillId="5" borderId="27" xfId="1" applyFont="1" applyFill="1" applyBorder="1" applyAlignment="1" applyProtection="1">
      <alignment horizontal="center" vertical="center" wrapText="1"/>
    </xf>
    <xf numFmtId="38" fontId="13" fillId="5" borderId="19" xfId="1" applyFont="1" applyFill="1" applyBorder="1" applyAlignment="1" applyProtection="1">
      <alignment horizontal="center" vertical="center" wrapText="1"/>
    </xf>
    <xf numFmtId="38" fontId="13" fillId="5" borderId="25" xfId="1" applyFont="1" applyFill="1" applyBorder="1" applyAlignment="1" applyProtection="1">
      <alignment horizontal="center" vertical="center" wrapText="1"/>
    </xf>
    <xf numFmtId="38" fontId="13" fillId="0" borderId="20" xfId="1" applyFont="1" applyFill="1" applyBorder="1" applyAlignment="1" applyProtection="1">
      <alignment horizontal="center" vertical="center"/>
      <protection locked="0"/>
    </xf>
    <xf numFmtId="38" fontId="13" fillId="0" borderId="22" xfId="1" applyFont="1" applyFill="1" applyBorder="1" applyAlignment="1" applyProtection="1">
      <alignment horizontal="center" vertical="center"/>
      <protection locked="0"/>
    </xf>
    <xf numFmtId="38" fontId="19" fillId="2" borderId="16" xfId="1" applyFont="1" applyFill="1" applyBorder="1" applyAlignment="1" applyProtection="1">
      <alignment horizontal="left" vertical="center" wrapText="1" indent="1"/>
    </xf>
    <xf numFmtId="0" fontId="15" fillId="0" borderId="16" xfId="0" applyFont="1" applyBorder="1" applyAlignment="1">
      <alignment horizontal="left" vertical="center" indent="1"/>
    </xf>
    <xf numFmtId="38" fontId="28" fillId="2" borderId="0" xfId="1" applyFont="1" applyFill="1" applyAlignment="1" applyProtection="1">
      <alignment horizontal="center" vertical="center" wrapText="1"/>
    </xf>
    <xf numFmtId="38" fontId="32" fillId="5" borderId="33" xfId="1" applyFont="1" applyFill="1" applyBorder="1" applyAlignment="1" applyProtection="1">
      <alignment horizontal="right" vertical="center"/>
    </xf>
    <xf numFmtId="38" fontId="32" fillId="5" borderId="34" xfId="1" applyFont="1" applyFill="1" applyBorder="1" applyAlignment="1" applyProtection="1">
      <alignment horizontal="right" vertical="center"/>
    </xf>
    <xf numFmtId="38" fontId="32" fillId="5" borderId="30" xfId="1" applyFont="1" applyFill="1" applyBorder="1" applyAlignment="1" applyProtection="1">
      <alignment horizontal="right" vertical="center"/>
    </xf>
    <xf numFmtId="38" fontId="32" fillId="5" borderId="31" xfId="1" applyFont="1" applyFill="1" applyBorder="1" applyAlignment="1" applyProtection="1">
      <alignment horizontal="right" vertical="center"/>
    </xf>
    <xf numFmtId="38" fontId="32" fillId="5" borderId="31" xfId="1" applyFont="1" applyFill="1" applyBorder="1" applyAlignment="1" applyProtection="1">
      <alignment horizontal="center" vertical="center"/>
    </xf>
    <xf numFmtId="38" fontId="32" fillId="5" borderId="32" xfId="1" applyFont="1" applyFill="1" applyBorder="1" applyAlignment="1" applyProtection="1">
      <alignment horizontal="center" vertical="center"/>
    </xf>
    <xf numFmtId="6" fontId="32" fillId="5" borderId="34" xfId="1" applyNumberFormat="1" applyFont="1" applyFill="1" applyBorder="1" applyAlignment="1" applyProtection="1">
      <alignment vertical="center"/>
    </xf>
    <xf numFmtId="6" fontId="32" fillId="5" borderId="35" xfId="1" applyNumberFormat="1" applyFont="1" applyFill="1" applyBorder="1" applyAlignment="1" applyProtection="1">
      <alignment vertical="center"/>
    </xf>
    <xf numFmtId="38" fontId="15" fillId="0" borderId="20" xfId="0" applyNumberFormat="1" applyFont="1" applyBorder="1" applyAlignment="1">
      <alignment horizontal="right" vertical="center"/>
    </xf>
    <xf numFmtId="38" fontId="15" fillId="0" borderId="22" xfId="0" applyNumberFormat="1" applyFont="1" applyBorder="1" applyAlignment="1">
      <alignment horizontal="right" vertical="center"/>
    </xf>
    <xf numFmtId="38" fontId="13" fillId="5" borderId="5" xfId="1" applyFont="1" applyFill="1" applyBorder="1" applyAlignment="1" applyProtection="1">
      <alignment horizontal="center" vertical="center"/>
    </xf>
    <xf numFmtId="38" fontId="13" fillId="5" borderId="2" xfId="1" applyFont="1" applyFill="1" applyBorder="1" applyAlignment="1" applyProtection="1">
      <alignment horizontal="center" vertical="center"/>
    </xf>
    <xf numFmtId="38" fontId="13" fillId="5" borderId="3" xfId="1" applyFont="1" applyFill="1" applyBorder="1" applyAlignment="1" applyProtection="1">
      <alignment horizontal="center" vertical="center"/>
    </xf>
    <xf numFmtId="38" fontId="16" fillId="0" borderId="20" xfId="1" applyFont="1" applyFill="1" applyBorder="1" applyAlignment="1" applyProtection="1">
      <alignment horizontal="center" vertical="center"/>
    </xf>
    <xf numFmtId="38" fontId="16" fillId="0" borderId="21" xfId="1" applyFont="1" applyFill="1" applyBorder="1" applyAlignment="1" applyProtection="1">
      <alignment horizontal="center" vertical="center"/>
    </xf>
    <xf numFmtId="38" fontId="16" fillId="0" borderId="22" xfId="1" applyFont="1" applyFill="1" applyBorder="1" applyAlignment="1" applyProtection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3" fillId="5" borderId="13" xfId="1" applyNumberFormat="1" applyFont="1" applyFill="1" applyBorder="1" applyAlignment="1" applyProtection="1">
      <alignment vertical="center"/>
    </xf>
    <xf numFmtId="0" fontId="13" fillId="5" borderId="7" xfId="1" applyNumberFormat="1" applyFont="1" applyFill="1" applyBorder="1" applyAlignment="1" applyProtection="1">
      <alignment vertical="center"/>
    </xf>
    <xf numFmtId="0" fontId="13" fillId="5" borderId="7" xfId="0" applyFont="1" applyFill="1" applyBorder="1">
      <alignment vertical="center"/>
    </xf>
    <xf numFmtId="0" fontId="15" fillId="5" borderId="7" xfId="0" applyFont="1" applyFill="1" applyBorder="1">
      <alignment vertical="center"/>
    </xf>
    <xf numFmtId="0" fontId="15" fillId="5" borderId="14" xfId="0" applyFont="1" applyFill="1" applyBorder="1">
      <alignment vertical="center"/>
    </xf>
    <xf numFmtId="38" fontId="13" fillId="3" borderId="5" xfId="1" applyFont="1" applyFill="1" applyBorder="1" applyAlignment="1" applyProtection="1">
      <alignment vertical="center" shrinkToFit="1"/>
    </xf>
    <xf numFmtId="38" fontId="13" fillId="3" borderId="2" xfId="1" applyFont="1" applyFill="1" applyBorder="1" applyAlignment="1" applyProtection="1">
      <alignment vertical="center" shrinkToFit="1"/>
    </xf>
    <xf numFmtId="38" fontId="13" fillId="3" borderId="3" xfId="1" applyFont="1" applyFill="1" applyBorder="1" applyAlignment="1" applyProtection="1">
      <alignment vertical="center" shrinkToFit="1"/>
    </xf>
    <xf numFmtId="38" fontId="32" fillId="5" borderId="36" xfId="1" applyFont="1" applyFill="1" applyBorder="1" applyAlignment="1" applyProtection="1">
      <alignment horizontal="right" vertical="center"/>
    </xf>
    <xf numFmtId="38" fontId="32" fillId="5" borderId="0" xfId="1" applyFont="1" applyFill="1" applyBorder="1" applyAlignment="1" applyProtection="1">
      <alignment horizontal="right" vertical="center"/>
    </xf>
    <xf numFmtId="38" fontId="32" fillId="5" borderId="39" xfId="1" applyFont="1" applyFill="1" applyBorder="1" applyAlignment="1" applyProtection="1">
      <alignment horizontal="right" vertical="center"/>
    </xf>
    <xf numFmtId="38" fontId="32" fillId="5" borderId="40" xfId="1" applyFont="1" applyFill="1" applyBorder="1" applyAlignment="1" applyProtection="1">
      <alignment horizontal="right" vertical="center"/>
    </xf>
    <xf numFmtId="6" fontId="32" fillId="5" borderId="0" xfId="1" applyNumberFormat="1" applyFont="1" applyFill="1" applyBorder="1" applyAlignment="1" applyProtection="1">
      <alignment vertical="center"/>
    </xf>
    <xf numFmtId="6" fontId="32" fillId="5" borderId="38" xfId="1" applyNumberFormat="1" applyFont="1" applyFill="1" applyBorder="1" applyAlignment="1" applyProtection="1">
      <alignment vertical="center"/>
    </xf>
    <xf numFmtId="38" fontId="13" fillId="3" borderId="28" xfId="1" applyFont="1" applyFill="1" applyBorder="1" applyAlignment="1" applyProtection="1">
      <alignment vertical="center" shrinkToFit="1"/>
    </xf>
    <xf numFmtId="38" fontId="13" fillId="3" borderId="8" xfId="1" applyFont="1" applyFill="1" applyBorder="1" applyAlignment="1" applyProtection="1">
      <alignment vertical="center" shrinkToFit="1"/>
    </xf>
    <xf numFmtId="38" fontId="13" fillId="3" borderId="29" xfId="1" applyFont="1" applyFill="1" applyBorder="1" applyAlignment="1" applyProtection="1">
      <alignment vertical="center" shrinkToFit="1"/>
    </xf>
    <xf numFmtId="38" fontId="13" fillId="5" borderId="18" xfId="1" applyFont="1" applyFill="1" applyBorder="1" applyAlignment="1" applyProtection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</cellXfs>
  <cellStyles count="18">
    <cellStyle name="桁区切り" xfId="1" builtinId="6"/>
    <cellStyle name="桁区切り 2" xfId="5" xr:uid="{00000000-0005-0000-0000-000001000000}"/>
    <cellStyle name="桁区切り 2 2" xfId="6" xr:uid="{00000000-0005-0000-0000-000002000000}"/>
    <cellStyle name="桁区切り 2 3" xfId="7" xr:uid="{00000000-0005-0000-0000-000003000000}"/>
    <cellStyle name="桁区切り 3" xfId="8" xr:uid="{00000000-0005-0000-0000-000004000000}"/>
    <cellStyle name="桁区切り 4" xfId="9" xr:uid="{00000000-0005-0000-0000-000005000000}"/>
    <cellStyle name="桁区切り 5" xfId="4" xr:uid="{00000000-0005-0000-0000-000006000000}"/>
    <cellStyle name="桁区切り 6" xfId="3" xr:uid="{00000000-0005-0000-0000-000007000000}"/>
    <cellStyle name="通貨 2" xfId="10" xr:uid="{00000000-0005-0000-0000-000008000000}"/>
    <cellStyle name="標準" xfId="0" builtinId="0"/>
    <cellStyle name="標準 2" xfId="11" xr:uid="{00000000-0005-0000-0000-00000A000000}"/>
    <cellStyle name="標準 2 2" xfId="12" xr:uid="{00000000-0005-0000-0000-00000B000000}"/>
    <cellStyle name="標準 2 2 2" xfId="13" xr:uid="{00000000-0005-0000-0000-00000C000000}"/>
    <cellStyle name="標準 3" xfId="14" xr:uid="{00000000-0005-0000-0000-00000D000000}"/>
    <cellStyle name="標準 4" xfId="15" xr:uid="{00000000-0005-0000-0000-00000E000000}"/>
    <cellStyle name="標準 5" xfId="16" xr:uid="{00000000-0005-0000-0000-00000F000000}"/>
    <cellStyle name="標準 6" xfId="17" xr:uid="{00000000-0005-0000-0000-000010000000}"/>
    <cellStyle name="標準 7" xfId="2" xr:uid="{00000000-0005-0000-0000-000011000000}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00FF"/>
      <color rgb="FFFF99CC"/>
      <color rgb="FFCC0000"/>
      <color rgb="FFFF99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45720</xdr:rowOff>
        </xdr:from>
        <xdr:to>
          <xdr:col>6</xdr:col>
          <xdr:colOff>512445</xdr:colOff>
          <xdr:row>29</xdr:row>
          <xdr:rowOff>283845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60960</xdr:rowOff>
        </xdr:from>
        <xdr:to>
          <xdr:col>6</xdr:col>
          <xdr:colOff>512445</xdr:colOff>
          <xdr:row>32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68580</xdr:rowOff>
        </xdr:from>
        <xdr:to>
          <xdr:col>6</xdr:col>
          <xdr:colOff>512445</xdr:colOff>
          <xdr:row>34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36</xdr:row>
          <xdr:rowOff>45720</xdr:rowOff>
        </xdr:from>
        <xdr:to>
          <xdr:col>6</xdr:col>
          <xdr:colOff>512445</xdr:colOff>
          <xdr:row>36</xdr:row>
          <xdr:rowOff>283845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(任意)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29</xdr:row>
          <xdr:rowOff>45720</xdr:rowOff>
        </xdr:from>
        <xdr:to>
          <xdr:col>7</xdr:col>
          <xdr:colOff>1657350</xdr:colOff>
          <xdr:row>30</xdr:row>
          <xdr:rowOff>55245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(ﾃﾞｰﾀ提出できない場合)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31</xdr:row>
          <xdr:rowOff>60960</xdr:rowOff>
        </xdr:from>
        <xdr:to>
          <xdr:col>8</xdr:col>
          <xdr:colOff>53340</xdr:colOff>
          <xdr:row>32</xdr:row>
          <xdr:rowOff>15240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(ﾃﾞｰﾀ提出できない場合)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33</xdr:row>
          <xdr:rowOff>68580</xdr:rowOff>
        </xdr:from>
        <xdr:to>
          <xdr:col>7</xdr:col>
          <xdr:colOff>1198245</xdr:colOff>
          <xdr:row>34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(任意)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36</xdr:row>
          <xdr:rowOff>45720</xdr:rowOff>
        </xdr:from>
        <xdr:to>
          <xdr:col>7</xdr:col>
          <xdr:colOff>1200150</xdr:colOff>
          <xdr:row>36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(任意)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11</xdr:row>
      <xdr:rowOff>7620</xdr:rowOff>
    </xdr:from>
    <xdr:to>
      <xdr:col>14</xdr:col>
      <xdr:colOff>667385</xdr:colOff>
      <xdr:row>13</xdr:row>
      <xdr:rowOff>134619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749540" y="1958340"/>
          <a:ext cx="1543685" cy="500379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0070C0"/>
              </a:solidFill>
            </a:rPr>
            <a:t>査定金額欄は</a:t>
          </a:r>
          <a:endParaRPr kumimoji="1" lang="en-US" altLang="ja-JP" sz="1050">
            <a:solidFill>
              <a:srgbClr val="0070C0"/>
            </a:solidFill>
          </a:endParaRPr>
        </a:p>
        <a:p>
          <a:pPr algn="ctr"/>
          <a:r>
            <a:rPr kumimoji="1" lang="ja-JP" altLang="en-US" sz="1050">
              <a:solidFill>
                <a:srgbClr val="0070C0"/>
              </a:solidFill>
            </a:rPr>
            <a:t>入力不要です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42"/>
  <sheetViews>
    <sheetView tabSelected="1" view="pageBreakPreview" zoomScale="85" zoomScaleNormal="70" zoomScaleSheetLayoutView="85" workbookViewId="0">
      <selection activeCell="G21" sqref="G21:I21"/>
    </sheetView>
  </sheetViews>
  <sheetFormatPr defaultColWidth="9" defaultRowHeight="22.95" customHeight="1" x14ac:dyDescent="0.2"/>
  <cols>
    <col min="1" max="1" width="14.77734375" style="40" customWidth="1"/>
    <col min="2" max="2" width="23.77734375" style="40" customWidth="1"/>
    <col min="3" max="4" width="16.6640625" style="40" customWidth="1"/>
    <col min="5" max="5" width="18.109375" style="40" customWidth="1"/>
    <col min="6" max="6" width="6.6640625" style="40" customWidth="1"/>
    <col min="7" max="7" width="8.6640625" style="40" customWidth="1"/>
    <col min="8" max="8" width="26.109375" style="40" customWidth="1"/>
    <col min="9" max="16384" width="9" style="40"/>
  </cols>
  <sheetData>
    <row r="1" spans="1:9" ht="22.95" customHeight="1" x14ac:dyDescent="0.2">
      <c r="A1" s="56" t="s">
        <v>203</v>
      </c>
      <c r="B1" s="56"/>
      <c r="C1" s="56"/>
      <c r="D1" s="57"/>
      <c r="E1" s="56"/>
      <c r="F1" s="58"/>
      <c r="G1" s="58"/>
      <c r="H1" s="30" t="s">
        <v>10</v>
      </c>
      <c r="I1" s="56"/>
    </row>
    <row r="2" spans="1:9" ht="22.95" customHeight="1" x14ac:dyDescent="0.2">
      <c r="A2" s="56"/>
      <c r="B2" s="56"/>
      <c r="C2" s="56"/>
      <c r="D2" s="57"/>
      <c r="E2" s="56"/>
      <c r="F2" s="56"/>
      <c r="G2" s="56"/>
      <c r="H2" s="56"/>
      <c r="I2" s="56"/>
    </row>
    <row r="3" spans="1:9" ht="22.95" customHeight="1" x14ac:dyDescent="0.2">
      <c r="A3" s="57"/>
      <c r="B3" s="56"/>
      <c r="C3" s="56"/>
      <c r="D3" s="56"/>
      <c r="E3" s="56"/>
      <c r="F3" s="57"/>
      <c r="G3" s="57"/>
      <c r="H3" s="57"/>
      <c r="I3" s="56"/>
    </row>
    <row r="4" spans="1:9" ht="22.95" customHeight="1" x14ac:dyDescent="0.2">
      <c r="A4" s="59" t="s">
        <v>9</v>
      </c>
      <c r="B4" s="56"/>
      <c r="C4" s="56"/>
      <c r="D4" s="56"/>
      <c r="E4" s="56"/>
      <c r="F4" s="60"/>
      <c r="G4" s="60"/>
      <c r="H4" s="60"/>
      <c r="I4" s="56"/>
    </row>
    <row r="5" spans="1:9" ht="22.95" customHeight="1" x14ac:dyDescent="0.2">
      <c r="A5" s="56"/>
      <c r="B5" s="56"/>
      <c r="C5" s="56"/>
      <c r="D5" s="56"/>
      <c r="E5" s="56"/>
      <c r="F5" s="60"/>
      <c r="G5" s="60"/>
      <c r="H5" s="60"/>
      <c r="I5" s="56"/>
    </row>
    <row r="6" spans="1:9" ht="22.95" customHeight="1" x14ac:dyDescent="0.2">
      <c r="A6" s="61"/>
      <c r="B6" s="56"/>
      <c r="C6" s="56"/>
      <c r="D6" s="30" t="s">
        <v>6</v>
      </c>
      <c r="E6" s="88"/>
      <c r="F6" s="88"/>
      <c r="G6" s="88"/>
      <c r="H6" s="88"/>
      <c r="I6" s="56"/>
    </row>
    <row r="7" spans="1:9" ht="22.95" customHeight="1" x14ac:dyDescent="0.2">
      <c r="A7" s="61"/>
      <c r="B7" s="56"/>
      <c r="C7" s="56"/>
      <c r="D7" s="30" t="s">
        <v>7</v>
      </c>
      <c r="E7" s="89"/>
      <c r="F7" s="89"/>
      <c r="G7" s="89"/>
      <c r="H7" s="89"/>
      <c r="I7" s="56"/>
    </row>
    <row r="8" spans="1:9" ht="22.95" customHeight="1" x14ac:dyDescent="0.2">
      <c r="A8" s="61"/>
      <c r="B8" s="56"/>
      <c r="C8" s="56"/>
      <c r="D8" s="30" t="s">
        <v>8</v>
      </c>
      <c r="E8" s="89"/>
      <c r="F8" s="89"/>
      <c r="G8" s="89"/>
      <c r="H8" s="89"/>
      <c r="I8" s="56"/>
    </row>
    <row r="9" spans="1:9" ht="22.95" customHeight="1" x14ac:dyDescent="0.2">
      <c r="A9" s="61"/>
      <c r="B9" s="56"/>
      <c r="C9" s="56"/>
      <c r="D9" s="30" t="s">
        <v>5</v>
      </c>
      <c r="E9" s="89"/>
      <c r="F9" s="89"/>
      <c r="G9" s="89"/>
      <c r="H9" s="89"/>
      <c r="I9" s="56"/>
    </row>
    <row r="10" spans="1:9" ht="22.95" customHeight="1" x14ac:dyDescent="0.2">
      <c r="A10" s="61"/>
      <c r="B10" s="56"/>
      <c r="C10" s="56"/>
      <c r="D10" s="57"/>
      <c r="E10" s="62"/>
      <c r="F10" s="87"/>
      <c r="G10" s="87"/>
      <c r="H10" s="87"/>
      <c r="I10" s="56"/>
    </row>
    <row r="11" spans="1:9" ht="22.95" customHeight="1" x14ac:dyDescent="0.2">
      <c r="A11" s="86" t="s">
        <v>202</v>
      </c>
      <c r="B11" s="86"/>
      <c r="C11" s="86"/>
      <c r="D11" s="86"/>
      <c r="E11" s="86"/>
      <c r="F11" s="86"/>
      <c r="G11" s="86"/>
      <c r="H11" s="86"/>
      <c r="I11" s="56"/>
    </row>
    <row r="12" spans="1:9" ht="22.95" customHeight="1" x14ac:dyDescent="0.2">
      <c r="A12" s="86"/>
      <c r="B12" s="86"/>
      <c r="C12" s="86"/>
      <c r="D12" s="86"/>
      <c r="E12" s="86"/>
      <c r="F12" s="86"/>
      <c r="G12" s="86"/>
      <c r="H12" s="86"/>
      <c r="I12" s="56"/>
    </row>
    <row r="13" spans="1:9" ht="22.95" customHeight="1" x14ac:dyDescent="0.2">
      <c r="A13" s="61"/>
      <c r="B13" s="56"/>
      <c r="C13" s="56"/>
      <c r="D13" s="57"/>
      <c r="E13" s="57"/>
      <c r="F13" s="57"/>
      <c r="G13" s="57"/>
      <c r="H13" s="57"/>
      <c r="I13" s="56"/>
    </row>
    <row r="14" spans="1:9" ht="22.95" customHeight="1" x14ac:dyDescent="0.2">
      <c r="A14" s="61"/>
      <c r="B14" s="56"/>
      <c r="C14" s="56"/>
      <c r="D14" s="57"/>
      <c r="E14" s="57"/>
      <c r="F14" s="57"/>
      <c r="G14" s="57"/>
      <c r="H14" s="57"/>
      <c r="I14" s="56"/>
    </row>
    <row r="15" spans="1:9" ht="22.95" customHeight="1" x14ac:dyDescent="0.2">
      <c r="A15" s="84" t="s">
        <v>201</v>
      </c>
      <c r="B15" s="84"/>
      <c r="C15" s="84"/>
      <c r="D15" s="84"/>
      <c r="E15" s="84"/>
      <c r="F15" s="84"/>
      <c r="G15" s="84"/>
      <c r="H15" s="84"/>
      <c r="I15" s="56"/>
    </row>
    <row r="16" spans="1:9" ht="22.95" customHeight="1" x14ac:dyDescent="0.2">
      <c r="A16" s="56"/>
      <c r="B16" s="56"/>
      <c r="C16" s="56"/>
      <c r="D16" s="56"/>
      <c r="E16" s="56"/>
      <c r="F16" s="60"/>
      <c r="G16" s="60"/>
      <c r="H16" s="63"/>
      <c r="I16" s="56"/>
    </row>
    <row r="17" spans="1:9" ht="22.95" customHeight="1" x14ac:dyDescent="0.2">
      <c r="A17" s="56"/>
      <c r="B17" s="56"/>
      <c r="C17" s="56"/>
      <c r="D17" s="56"/>
      <c r="E17" s="56"/>
      <c r="F17" s="60"/>
      <c r="G17" s="60"/>
      <c r="H17" s="60"/>
      <c r="I17" s="56"/>
    </row>
    <row r="18" spans="1:9" ht="22.95" customHeight="1" x14ac:dyDescent="0.2">
      <c r="A18" s="85" t="s">
        <v>4</v>
      </c>
      <c r="B18" s="85"/>
      <c r="C18" s="85"/>
      <c r="D18" s="85"/>
      <c r="E18" s="85"/>
      <c r="F18" s="85"/>
      <c r="G18" s="85"/>
      <c r="H18" s="85"/>
      <c r="I18" s="56"/>
    </row>
    <row r="19" spans="1:9" ht="22.95" customHeight="1" x14ac:dyDescent="0.2">
      <c r="A19" s="56"/>
      <c r="B19" s="60"/>
      <c r="C19" s="60"/>
      <c r="D19" s="60"/>
      <c r="E19" s="60"/>
      <c r="F19" s="60"/>
      <c r="G19" s="60"/>
      <c r="H19" s="60"/>
      <c r="I19" s="56"/>
    </row>
    <row r="20" spans="1:9" ht="22.95" customHeight="1" x14ac:dyDescent="0.2">
      <c r="A20" s="56"/>
      <c r="B20" s="56"/>
      <c r="C20" s="56"/>
      <c r="D20" s="56"/>
      <c r="E20" s="56"/>
      <c r="F20" s="60"/>
      <c r="G20" s="60"/>
      <c r="H20" s="60"/>
      <c r="I20" s="56"/>
    </row>
    <row r="21" spans="1:9" ht="40.049999999999997" customHeight="1" x14ac:dyDescent="0.2">
      <c r="A21" s="56"/>
      <c r="B21" s="64" t="s">
        <v>3</v>
      </c>
      <c r="C21" s="78">
        <f>予算書集計表!E14</f>
        <v>0</v>
      </c>
      <c r="D21" s="78"/>
      <c r="E21" s="78"/>
      <c r="F21" s="65" t="s">
        <v>0</v>
      </c>
      <c r="G21" s="81" t="str">
        <f>IF(予算書集計表!G14="","",予算書集計表!G14)</f>
        <v/>
      </c>
      <c r="H21" s="82"/>
      <c r="I21" s="82"/>
    </row>
    <row r="22" spans="1:9" ht="40.049999999999997" customHeight="1" x14ac:dyDescent="0.2">
      <c r="A22" s="56"/>
      <c r="B22" s="64" t="s">
        <v>2</v>
      </c>
      <c r="C22" s="76"/>
      <c r="D22" s="76"/>
      <c r="E22" s="76"/>
      <c r="F22" s="66" t="s">
        <v>0</v>
      </c>
      <c r="G22" s="67"/>
      <c r="H22" s="60"/>
      <c r="I22" s="56"/>
    </row>
    <row r="23" spans="1:9" ht="40.049999999999997" customHeight="1" thickBot="1" x14ac:dyDescent="0.25">
      <c r="A23" s="56"/>
      <c r="B23" s="68" t="s">
        <v>1</v>
      </c>
      <c r="C23" s="77">
        <f>SUM(C21:C22)</f>
        <v>0</v>
      </c>
      <c r="D23" s="77"/>
      <c r="E23" s="77"/>
      <c r="F23" s="69" t="s">
        <v>0</v>
      </c>
      <c r="G23" s="70" t="str">
        <f>IF(C23&gt;SUM(予算書集計表!M5,予算書集計表!M6),"※申請上限額を超えています","")</f>
        <v/>
      </c>
      <c r="H23" s="60"/>
      <c r="I23" s="56"/>
    </row>
    <row r="24" spans="1:9" ht="22.95" customHeight="1" thickTop="1" x14ac:dyDescent="0.2">
      <c r="A24" s="56"/>
      <c r="B24" s="56"/>
      <c r="C24" s="56"/>
      <c r="D24" s="56"/>
      <c r="E24" s="56"/>
      <c r="F24" s="56"/>
      <c r="G24" s="56"/>
      <c r="H24" s="60"/>
      <c r="I24" s="56"/>
    </row>
    <row r="25" spans="1:9" ht="22.95" customHeight="1" x14ac:dyDescent="0.2">
      <c r="A25" s="56"/>
      <c r="B25" s="56"/>
      <c r="C25" s="56"/>
      <c r="D25" s="56"/>
      <c r="E25" s="56"/>
      <c r="F25" s="56"/>
      <c r="G25" s="56"/>
      <c r="H25" s="60"/>
      <c r="I25" s="56"/>
    </row>
    <row r="26" spans="1:9" ht="26.55" customHeight="1" x14ac:dyDescent="0.2">
      <c r="A26" s="56"/>
      <c r="B26" s="56"/>
      <c r="C26" s="56"/>
      <c r="D26" s="56"/>
      <c r="E26" s="56"/>
      <c r="F26" s="56"/>
      <c r="G26" s="56"/>
      <c r="H26" s="60"/>
      <c r="I26" s="56"/>
    </row>
    <row r="27" spans="1:9" ht="26.55" customHeight="1" x14ac:dyDescent="0.2">
      <c r="A27" s="56"/>
      <c r="B27" s="56"/>
      <c r="C27" s="56"/>
      <c r="D27" s="56"/>
      <c r="E27" s="56"/>
      <c r="F27" s="83" t="s">
        <v>13</v>
      </c>
      <c r="G27" s="83"/>
      <c r="H27" s="79" t="s">
        <v>182</v>
      </c>
      <c r="I27" s="56"/>
    </row>
    <row r="28" spans="1:9" ht="26.55" customHeight="1" x14ac:dyDescent="0.2">
      <c r="A28" s="56"/>
      <c r="B28" s="56"/>
      <c r="C28" s="56"/>
      <c r="D28" s="56"/>
      <c r="E28" s="56"/>
      <c r="F28" s="83"/>
      <c r="G28" s="83"/>
      <c r="H28" s="80"/>
      <c r="I28" s="56"/>
    </row>
    <row r="29" spans="1:9" ht="15" customHeight="1" x14ac:dyDescent="0.2">
      <c r="A29" s="56"/>
      <c r="B29" s="71"/>
      <c r="C29" s="71"/>
      <c r="D29" s="72"/>
      <c r="E29" s="72"/>
      <c r="F29" s="72"/>
      <c r="G29" s="72"/>
      <c r="H29" s="72"/>
      <c r="I29" s="56"/>
    </row>
    <row r="30" spans="1:9" ht="25.05" customHeight="1" x14ac:dyDescent="0.2">
      <c r="A30" s="56"/>
      <c r="B30" s="71" t="s">
        <v>11</v>
      </c>
      <c r="C30" s="59"/>
      <c r="D30" s="72"/>
      <c r="E30" s="72"/>
      <c r="F30" s="72"/>
      <c r="G30" s="72"/>
      <c r="H30" s="72"/>
      <c r="I30" s="56"/>
    </row>
    <row r="31" spans="1:9" ht="15" customHeight="1" x14ac:dyDescent="0.2">
      <c r="A31" s="56"/>
      <c r="B31" s="71"/>
      <c r="C31" s="59"/>
      <c r="D31" s="72"/>
      <c r="E31" s="72"/>
      <c r="F31" s="72"/>
      <c r="G31" s="72"/>
      <c r="H31" s="72"/>
      <c r="I31" s="56"/>
    </row>
    <row r="32" spans="1:9" ht="25.05" customHeight="1" x14ac:dyDescent="0.2">
      <c r="A32" s="56"/>
      <c r="B32" s="71" t="s">
        <v>12</v>
      </c>
      <c r="C32" s="59"/>
      <c r="D32" s="72"/>
      <c r="E32" s="72"/>
      <c r="F32" s="72"/>
      <c r="G32" s="72"/>
      <c r="H32" s="72"/>
      <c r="I32" s="56"/>
    </row>
    <row r="33" spans="1:9" ht="15" customHeight="1" x14ac:dyDescent="0.2">
      <c r="A33" s="56"/>
      <c r="B33" s="71"/>
      <c r="C33" s="59"/>
      <c r="D33" s="72"/>
      <c r="E33" s="72"/>
      <c r="F33" s="72"/>
      <c r="G33" s="72"/>
      <c r="H33" s="72"/>
      <c r="I33" s="56"/>
    </row>
    <row r="34" spans="1:9" ht="25.05" customHeight="1" x14ac:dyDescent="0.2">
      <c r="A34" s="56"/>
      <c r="B34" s="71" t="s">
        <v>204</v>
      </c>
      <c r="C34" s="59"/>
      <c r="D34" s="72"/>
      <c r="E34" s="72"/>
      <c r="F34" s="72"/>
      <c r="G34" s="72"/>
      <c r="H34" s="72"/>
      <c r="I34" s="56"/>
    </row>
    <row r="35" spans="1:9" ht="25.05" customHeight="1" x14ac:dyDescent="0.2">
      <c r="A35" s="56"/>
      <c r="B35" s="73" t="s">
        <v>205</v>
      </c>
      <c r="C35" s="59"/>
      <c r="D35" s="59"/>
      <c r="E35" s="59"/>
      <c r="F35" s="72"/>
      <c r="G35" s="72"/>
      <c r="H35" s="72"/>
      <c r="I35" s="56"/>
    </row>
    <row r="36" spans="1:9" ht="15" customHeight="1" x14ac:dyDescent="0.2">
      <c r="A36" s="56"/>
      <c r="B36" s="73"/>
      <c r="C36" s="59"/>
      <c r="D36" s="59"/>
      <c r="E36" s="59"/>
      <c r="F36" s="72"/>
      <c r="G36" s="72"/>
      <c r="H36" s="72"/>
      <c r="I36" s="56"/>
    </row>
    <row r="37" spans="1:9" ht="25.05" customHeight="1" x14ac:dyDescent="0.2">
      <c r="A37" s="56"/>
      <c r="B37" s="71" t="s">
        <v>29</v>
      </c>
      <c r="C37" s="59"/>
      <c r="D37" s="72"/>
      <c r="E37" s="59"/>
      <c r="F37" s="72"/>
      <c r="G37" s="72"/>
      <c r="H37" s="72"/>
      <c r="I37" s="56"/>
    </row>
    <row r="38" spans="1:9" ht="15" customHeight="1" x14ac:dyDescent="0.2">
      <c r="A38" s="56"/>
      <c r="B38" s="71"/>
      <c r="C38" s="59"/>
      <c r="D38" s="72"/>
      <c r="E38" s="59"/>
      <c r="F38" s="59"/>
      <c r="G38" s="59"/>
      <c r="H38" s="59"/>
      <c r="I38" s="56"/>
    </row>
    <row r="39" spans="1:9" ht="25.05" customHeight="1" x14ac:dyDescent="0.2">
      <c r="A39" s="56"/>
      <c r="B39" s="59"/>
      <c r="C39" s="59"/>
      <c r="D39" s="74"/>
      <c r="E39" s="75" t="s">
        <v>181</v>
      </c>
      <c r="F39" s="75"/>
      <c r="G39" s="75"/>
      <c r="H39" s="75"/>
      <c r="I39" s="56"/>
    </row>
    <row r="40" spans="1:9" ht="22.95" customHeight="1" x14ac:dyDescent="0.2">
      <c r="A40" s="56"/>
      <c r="B40" s="56"/>
      <c r="C40" s="56"/>
      <c r="D40" s="56"/>
      <c r="E40" s="75"/>
      <c r="F40" s="75"/>
      <c r="G40" s="75"/>
      <c r="H40" s="75"/>
      <c r="I40" s="56"/>
    </row>
    <row r="41" spans="1:9" ht="22.95" customHeight="1" x14ac:dyDescent="0.2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22.95" customHeight="1" x14ac:dyDescent="0.2">
      <c r="A42" s="56"/>
      <c r="B42" s="56"/>
      <c r="C42" s="56"/>
      <c r="D42" s="56"/>
      <c r="E42" s="56"/>
      <c r="F42" s="56"/>
      <c r="G42" s="56"/>
      <c r="H42" s="56"/>
      <c r="I42" s="56" t="s">
        <v>212</v>
      </c>
    </row>
  </sheetData>
  <sheetProtection algorithmName="SHA-512" hashValue="kdg/w+VPiyqZwNbtpe9MtEB6SlchkWO5aNOjwGalMCAuvwXvleM2rlfX8GDigVho6bNVNq04yoPApaBn7YWP+Q==" saltValue="vYLO4OXUJ7VSvHqRcoyeLA==" spinCount="100000" sheet="1" formatCells="0" formatColumns="0" formatRows="0"/>
  <mergeCells count="15">
    <mergeCell ref="A15:H15"/>
    <mergeCell ref="A18:H18"/>
    <mergeCell ref="A11:H12"/>
    <mergeCell ref="F10:H10"/>
    <mergeCell ref="E6:H6"/>
    <mergeCell ref="E7:H7"/>
    <mergeCell ref="E8:H8"/>
    <mergeCell ref="E9:H9"/>
    <mergeCell ref="E39:H40"/>
    <mergeCell ref="C22:E22"/>
    <mergeCell ref="C23:E23"/>
    <mergeCell ref="C21:E21"/>
    <mergeCell ref="H27:H28"/>
    <mergeCell ref="G21:I21"/>
    <mergeCell ref="F27:G28"/>
  </mergeCells>
  <phoneticPr fontId="5"/>
  <conditionalFormatting sqref="C21:E21">
    <cfRule type="cellIs" dxfId="6" priority="3" operator="greaterThanOrEqual">
      <formula>10000000</formula>
    </cfRule>
    <cfRule type="cellIs" dxfId="5" priority="4" operator="equal">
      <formula>"申請上限金額を超えています。                           予算書集計表を確認して下さい。"</formula>
    </cfRule>
  </conditionalFormatting>
  <conditionalFormatting sqref="G21">
    <cfRule type="cellIs" dxfId="4" priority="1" operator="equal">
      <formula>"申請上限額を超えています。各事業の申請金額を確認して下さい"</formula>
    </cfRule>
    <cfRule type="cellIs" dxfId="3" priority="2" operator="equal">
      <formula>"申請上限額を超えている事業があります"</formula>
    </cfRule>
  </conditionalFormatting>
  <pageMargins left="0.51181102362204722" right="0.31496062992125984" top="0.78740157480314965" bottom="0.78740157480314965" header="0.31496062992125984" footer="0.31496062992125984"/>
  <pageSetup paperSize="9" scale="6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29</xdr:row>
                    <xdr:rowOff>45720</xdr:rowOff>
                  </from>
                  <to>
                    <xdr:col>6</xdr:col>
                    <xdr:colOff>525780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31</xdr:row>
                    <xdr:rowOff>60960</xdr:rowOff>
                  </from>
                  <to>
                    <xdr:col>6</xdr:col>
                    <xdr:colOff>525780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33</xdr:row>
                    <xdr:rowOff>68580</xdr:rowOff>
                  </from>
                  <to>
                    <xdr:col>6</xdr:col>
                    <xdr:colOff>525780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36</xdr:row>
                    <xdr:rowOff>45720</xdr:rowOff>
                  </from>
                  <to>
                    <xdr:col>6</xdr:col>
                    <xdr:colOff>525780</xdr:colOff>
                    <xdr:row>36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266700</xdr:colOff>
                    <xdr:row>29</xdr:row>
                    <xdr:rowOff>45720</xdr:rowOff>
                  </from>
                  <to>
                    <xdr:col>7</xdr:col>
                    <xdr:colOff>1661160</xdr:colOff>
                    <xdr:row>30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266700</xdr:colOff>
                    <xdr:row>31</xdr:row>
                    <xdr:rowOff>60960</xdr:rowOff>
                  </from>
                  <to>
                    <xdr:col>8</xdr:col>
                    <xdr:colOff>45720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266700</xdr:colOff>
                    <xdr:row>33</xdr:row>
                    <xdr:rowOff>68580</xdr:rowOff>
                  </from>
                  <to>
                    <xdr:col>7</xdr:col>
                    <xdr:colOff>1211580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266700</xdr:colOff>
                    <xdr:row>36</xdr:row>
                    <xdr:rowOff>45720</xdr:rowOff>
                  </from>
                  <to>
                    <xdr:col>7</xdr:col>
                    <xdr:colOff>1203960</xdr:colOff>
                    <xdr:row>36</xdr:row>
                    <xdr:rowOff>289560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6CBAAB-1AC4-4A3F-964F-99EB7F2DE5F3}">
          <x14:formula1>
            <xm:f>申請区分表!$F$2:$F$48</xm:f>
          </x14:formula1>
          <xm:sqref>E6:H6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00881-245C-47A3-8617-1663741230A7}">
  <sheetPr>
    <tabColor rgb="FF00B0F0"/>
    <pageSetUpPr fitToPage="1"/>
  </sheetPr>
  <dimension ref="A1:Q83"/>
  <sheetViews>
    <sheetView zoomScaleNormal="100" workbookViewId="0">
      <pane ySplit="17" topLeftCell="A18" activePane="bottomLeft" state="frozen"/>
      <selection pane="bottomLeft" activeCell="G22" sqref="G22:L22"/>
    </sheetView>
  </sheetViews>
  <sheetFormatPr defaultColWidth="8.77734375" defaultRowHeight="14.4" x14ac:dyDescent="0.2"/>
  <cols>
    <col min="1" max="1" width="6.5546875" style="25" customWidth="1"/>
    <col min="2" max="2" width="9.21875" style="38" customWidth="1"/>
    <col min="3" max="3" width="9.6640625" style="38" customWidth="1"/>
    <col min="4" max="4" width="8.5546875" style="38" customWidth="1"/>
    <col min="5" max="5" width="7.21875" style="38" customWidth="1"/>
    <col min="6" max="6" width="13.5546875" style="38" customWidth="1"/>
    <col min="7" max="7" width="11.6640625" style="26" customWidth="1"/>
    <col min="8" max="8" width="8.77734375" style="12"/>
    <col min="9" max="9" width="3.33203125" style="12" customWidth="1"/>
    <col min="10" max="11" width="10.6640625" style="12" customWidth="1"/>
    <col min="12" max="12" width="9.44140625" style="12" customWidth="1"/>
    <col min="13" max="13" width="3.6640625" style="12" customWidth="1"/>
    <col min="14" max="14" width="12.77734375" style="12" customWidth="1"/>
    <col min="15" max="15" width="11.33203125" style="12" bestFit="1" customWidth="1"/>
    <col min="16" max="16" width="20" style="12" bestFit="1" customWidth="1"/>
    <col min="17" max="17" width="13.5546875" style="12" bestFit="1" customWidth="1"/>
    <col min="18" max="16384" width="8.77734375" style="12"/>
  </cols>
  <sheetData>
    <row r="1" spans="1:17" ht="12" customHeight="1" x14ac:dyDescent="0.2">
      <c r="A1" s="31" t="s">
        <v>206</v>
      </c>
      <c r="B1" s="32"/>
      <c r="C1" s="114" t="s">
        <v>19</v>
      </c>
      <c r="D1" s="114"/>
      <c r="E1" s="114"/>
      <c r="F1" s="114"/>
      <c r="G1" s="114"/>
      <c r="H1" s="114"/>
      <c r="I1" s="114"/>
      <c r="J1" s="114"/>
      <c r="K1" s="114"/>
      <c r="L1" s="114"/>
      <c r="M1" s="33"/>
      <c r="N1" s="19"/>
      <c r="O1" s="19"/>
    </row>
    <row r="2" spans="1:17" s="13" customFormat="1" ht="12" customHeight="1" x14ac:dyDescent="0.2">
      <c r="A2" s="34"/>
      <c r="B2" s="3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33"/>
      <c r="N2" s="34"/>
      <c r="O2" s="34"/>
    </row>
    <row r="3" spans="1:17" s="13" customFormat="1" ht="13.05" customHeight="1" thickBot="1" x14ac:dyDescent="0.25">
      <c r="A3" s="34"/>
      <c r="B3" s="34"/>
      <c r="C3" s="34"/>
      <c r="D3" s="34"/>
      <c r="E3" s="35"/>
      <c r="F3" s="35"/>
      <c r="G3" s="35"/>
      <c r="H3" s="34"/>
      <c r="I3" s="34"/>
      <c r="J3" s="34"/>
      <c r="K3" s="34"/>
      <c r="L3" s="34"/>
      <c r="M3" s="34"/>
      <c r="N3" s="34"/>
      <c r="O3" s="34"/>
    </row>
    <row r="4" spans="1:17" ht="15.6" thickBot="1" x14ac:dyDescent="0.25">
      <c r="A4" s="132" t="s">
        <v>22</v>
      </c>
      <c r="B4" s="133"/>
      <c r="C4" s="134" t="str">
        <f>IF(交付申請書!E6="","",交付申請書!E6)</f>
        <v/>
      </c>
      <c r="D4" s="135"/>
      <c r="E4" s="135"/>
      <c r="F4" s="135"/>
      <c r="G4" s="135"/>
      <c r="H4" s="136"/>
      <c r="I4" s="36"/>
      <c r="J4" s="15"/>
      <c r="K4" s="117" t="s">
        <v>174</v>
      </c>
      <c r="L4" s="118"/>
      <c r="M4" s="119" t="str">
        <f>IFERROR(VLOOKUP(C4,申請区分表!$F$2:$H$48,3,0),"")</f>
        <v/>
      </c>
      <c r="N4" s="120"/>
      <c r="O4" s="19"/>
      <c r="P4" s="13"/>
      <c r="Q4" s="13"/>
    </row>
    <row r="5" spans="1:17" ht="15" x14ac:dyDescent="0.2">
      <c r="A5" s="19"/>
      <c r="B5" s="32"/>
      <c r="C5" s="32"/>
      <c r="D5" s="32"/>
      <c r="E5" s="32"/>
      <c r="F5" s="32"/>
      <c r="G5" s="32"/>
      <c r="H5" s="19"/>
      <c r="I5" s="19"/>
      <c r="J5" s="37"/>
      <c r="K5" s="115" t="s">
        <v>183</v>
      </c>
      <c r="L5" s="116"/>
      <c r="M5" s="121" t="str">
        <f>IFERROR(VLOOKUP(M4,申請区分表!K2:M6,3,0),"")</f>
        <v/>
      </c>
      <c r="N5" s="122"/>
      <c r="O5" s="19"/>
      <c r="P5" s="13"/>
      <c r="Q5" s="13"/>
    </row>
    <row r="6" spans="1:17" ht="13.2" customHeight="1" x14ac:dyDescent="0.2">
      <c r="A6" s="125" t="s">
        <v>20</v>
      </c>
      <c r="B6" s="126"/>
      <c r="C6" s="126"/>
      <c r="D6" s="127"/>
      <c r="E6" s="125" t="s">
        <v>27</v>
      </c>
      <c r="F6" s="131"/>
      <c r="G6" s="14"/>
      <c r="H6" s="15"/>
      <c r="I6" s="15"/>
      <c r="J6" s="15"/>
      <c r="K6" s="140" t="s">
        <v>200</v>
      </c>
      <c r="L6" s="141"/>
      <c r="M6" s="121" t="str">
        <f>IFERROR(VLOOKUP(C4,申請区分表!$F$2:$I$48,4,0),"")</f>
        <v/>
      </c>
      <c r="N6" s="122"/>
      <c r="O6" s="19"/>
    </row>
    <row r="7" spans="1:17" ht="15.6" thickBot="1" x14ac:dyDescent="0.25">
      <c r="A7" s="46">
        <v>1</v>
      </c>
      <c r="B7" s="137" t="s">
        <v>193</v>
      </c>
      <c r="C7" s="138"/>
      <c r="D7" s="139"/>
      <c r="E7" s="16"/>
      <c r="F7" s="27">
        <f t="shared" ref="F7:F13" si="0">SUMIF($A:$A,$A7,$N:$N)</f>
        <v>0</v>
      </c>
      <c r="G7" s="17"/>
      <c r="H7" s="36"/>
      <c r="I7" s="36"/>
      <c r="J7" s="15"/>
      <c r="K7" s="142" t="s">
        <v>198</v>
      </c>
      <c r="L7" s="143"/>
      <c r="M7" s="144" t="str">
        <f>IFERROR(VLOOKUP(M4,申請区分表!$K$2:$N$6,4,0),"")</f>
        <v/>
      </c>
      <c r="N7" s="145"/>
      <c r="O7" s="19"/>
    </row>
    <row r="8" spans="1:17" x14ac:dyDescent="0.2">
      <c r="A8" s="46">
        <v>2</v>
      </c>
      <c r="B8" s="137" t="s">
        <v>194</v>
      </c>
      <c r="C8" s="138"/>
      <c r="D8" s="139"/>
      <c r="E8" s="16"/>
      <c r="F8" s="27">
        <f t="shared" si="0"/>
        <v>0</v>
      </c>
      <c r="G8" s="17"/>
      <c r="H8" s="36"/>
      <c r="I8" s="36"/>
      <c r="J8" s="15"/>
      <c r="K8" s="15"/>
      <c r="L8" s="15"/>
      <c r="M8" s="55"/>
      <c r="N8" s="55"/>
      <c r="O8" s="19"/>
    </row>
    <row r="9" spans="1:17" x14ac:dyDescent="0.2">
      <c r="A9" s="46">
        <v>3</v>
      </c>
      <c r="B9" s="137" t="s">
        <v>195</v>
      </c>
      <c r="C9" s="138"/>
      <c r="D9" s="139"/>
      <c r="E9" s="16"/>
      <c r="F9" s="27">
        <f t="shared" si="0"/>
        <v>0</v>
      </c>
      <c r="G9" s="17"/>
      <c r="H9" s="36"/>
      <c r="I9" s="36"/>
      <c r="J9" s="15"/>
      <c r="K9" s="15"/>
      <c r="L9" s="15"/>
      <c r="M9" s="19"/>
      <c r="N9" s="19"/>
      <c r="O9" s="19"/>
    </row>
    <row r="10" spans="1:17" x14ac:dyDescent="0.2">
      <c r="A10" s="46">
        <v>4</v>
      </c>
      <c r="B10" s="137" t="s">
        <v>189</v>
      </c>
      <c r="C10" s="138"/>
      <c r="D10" s="139"/>
      <c r="E10" s="16"/>
      <c r="F10" s="27">
        <f t="shared" si="0"/>
        <v>0</v>
      </c>
      <c r="G10" s="17"/>
      <c r="H10" s="36"/>
      <c r="I10" s="36"/>
      <c r="J10" s="15"/>
      <c r="K10" s="15"/>
      <c r="L10" s="15"/>
      <c r="M10" s="19"/>
      <c r="N10" s="19"/>
      <c r="O10" s="19"/>
    </row>
    <row r="11" spans="1:17" x14ac:dyDescent="0.2">
      <c r="A11" s="46">
        <v>5</v>
      </c>
      <c r="B11" s="137" t="s">
        <v>190</v>
      </c>
      <c r="C11" s="138"/>
      <c r="D11" s="139"/>
      <c r="E11" s="45"/>
      <c r="F11" s="27">
        <f t="shared" si="0"/>
        <v>0</v>
      </c>
      <c r="G11" s="17"/>
      <c r="H11" s="36"/>
      <c r="I11" s="36"/>
      <c r="J11" s="15"/>
      <c r="K11" s="15"/>
      <c r="L11" s="15"/>
      <c r="M11" s="19"/>
      <c r="N11" s="19"/>
      <c r="O11" s="19"/>
    </row>
    <row r="12" spans="1:17" x14ac:dyDescent="0.2">
      <c r="A12" s="46">
        <v>6</v>
      </c>
      <c r="B12" s="137" t="s">
        <v>191</v>
      </c>
      <c r="C12" s="138"/>
      <c r="D12" s="139"/>
      <c r="E12" s="45"/>
      <c r="F12" s="27">
        <f t="shared" si="0"/>
        <v>0</v>
      </c>
      <c r="G12" s="17"/>
      <c r="H12" s="36"/>
      <c r="I12" s="36"/>
      <c r="J12" s="15"/>
      <c r="K12" s="15"/>
      <c r="L12" s="15"/>
      <c r="M12" s="19"/>
      <c r="N12" s="19"/>
      <c r="O12" s="19"/>
    </row>
    <row r="13" spans="1:17" ht="15" thickBot="1" x14ac:dyDescent="0.25">
      <c r="A13" s="47">
        <v>7</v>
      </c>
      <c r="B13" s="146" t="s">
        <v>192</v>
      </c>
      <c r="C13" s="147"/>
      <c r="D13" s="148"/>
      <c r="E13" s="45"/>
      <c r="F13" s="27">
        <f t="shared" si="0"/>
        <v>0</v>
      </c>
      <c r="G13" s="17"/>
      <c r="H13" s="36"/>
      <c r="I13" s="36"/>
      <c r="J13" s="15"/>
      <c r="K13" s="15"/>
      <c r="L13" s="15"/>
      <c r="M13" s="19"/>
      <c r="N13" s="19"/>
      <c r="O13" s="19"/>
    </row>
    <row r="14" spans="1:17" ht="15" thickTop="1" x14ac:dyDescent="0.2">
      <c r="A14" s="128" t="s">
        <v>21</v>
      </c>
      <c r="B14" s="129"/>
      <c r="C14" s="129"/>
      <c r="D14" s="130"/>
      <c r="E14" s="123">
        <f>SUM(F7:F13)</f>
        <v>0</v>
      </c>
      <c r="F14" s="124"/>
      <c r="G14" s="39" t="str">
        <f>IF(E14&gt;M5,"※申請上限額を超えています。","")</f>
        <v/>
      </c>
      <c r="H14" s="36"/>
      <c r="I14" s="36"/>
      <c r="J14" s="36"/>
      <c r="K14" s="36"/>
      <c r="L14" s="36"/>
      <c r="M14" s="19"/>
      <c r="N14" s="19"/>
      <c r="O14" s="19"/>
    </row>
    <row r="15" spans="1:17" ht="15" thickBot="1" x14ac:dyDescent="0.25">
      <c r="A15" s="18"/>
      <c r="B15" s="31"/>
      <c r="C15" s="36"/>
      <c r="D15" s="15"/>
      <c r="E15" s="15"/>
      <c r="F15" s="15"/>
      <c r="G15" s="15"/>
      <c r="H15" s="15"/>
      <c r="I15" s="15"/>
      <c r="J15" s="15"/>
      <c r="K15" s="15"/>
      <c r="L15" s="15"/>
      <c r="M15" s="19"/>
      <c r="N15" s="19"/>
      <c r="O15" s="20" t="s">
        <v>24</v>
      </c>
      <c r="P15" s="13"/>
      <c r="Q15" s="13"/>
    </row>
    <row r="16" spans="1:17" ht="25.95" customHeight="1" thickBot="1" x14ac:dyDescent="0.25">
      <c r="A16" s="112" t="s">
        <v>28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95" t="s">
        <v>26</v>
      </c>
      <c r="N16" s="96"/>
      <c r="O16" s="53" t="s">
        <v>25</v>
      </c>
      <c r="P16" s="13"/>
      <c r="Q16" s="13"/>
    </row>
    <row r="17" spans="1:15" ht="30.6" customHeight="1" thickBot="1" x14ac:dyDescent="0.25">
      <c r="A17" s="106" t="s">
        <v>23</v>
      </c>
      <c r="B17" s="107"/>
      <c r="C17" s="108" t="s">
        <v>184</v>
      </c>
      <c r="D17" s="108"/>
      <c r="E17" s="108"/>
      <c r="F17" s="109"/>
      <c r="G17" s="149" t="s">
        <v>14</v>
      </c>
      <c r="H17" s="150"/>
      <c r="I17" s="150"/>
      <c r="J17" s="150"/>
      <c r="K17" s="150"/>
      <c r="L17" s="150"/>
      <c r="M17" s="54" t="s">
        <v>185</v>
      </c>
      <c r="N17" s="21">
        <f>SUM(N18:N86)</f>
        <v>0</v>
      </c>
      <c r="O17" s="22">
        <f>SUM(O18:O86)</f>
        <v>0</v>
      </c>
    </row>
    <row r="18" spans="1:15" ht="25.95" customHeight="1" thickTop="1" x14ac:dyDescent="0.2">
      <c r="A18" s="110"/>
      <c r="B18" s="111"/>
      <c r="C18" s="103" t="str">
        <f>IFERROR(VLOOKUP($A18,申請区分表!$A:$B,2,0),"")</f>
        <v/>
      </c>
      <c r="D18" s="104"/>
      <c r="E18" s="104"/>
      <c r="F18" s="105"/>
      <c r="G18" s="97"/>
      <c r="H18" s="98"/>
      <c r="I18" s="98"/>
      <c r="J18" s="98"/>
      <c r="K18" s="98"/>
      <c r="L18" s="99"/>
      <c r="M18" s="28"/>
      <c r="N18" s="51"/>
      <c r="O18" s="23"/>
    </row>
    <row r="19" spans="1:15" ht="25.95" customHeight="1" x14ac:dyDescent="0.2">
      <c r="A19" s="90"/>
      <c r="B19" s="91"/>
      <c r="C19" s="103" t="str">
        <f>IFERROR(VLOOKUP($A19,申請区分表!$A:$B,2,0),"")</f>
        <v/>
      </c>
      <c r="D19" s="104"/>
      <c r="E19" s="104"/>
      <c r="F19" s="105"/>
      <c r="G19" s="100"/>
      <c r="H19" s="101"/>
      <c r="I19" s="101"/>
      <c r="J19" s="101"/>
      <c r="K19" s="101"/>
      <c r="L19" s="102"/>
      <c r="M19" s="29"/>
      <c r="N19" s="52"/>
      <c r="O19" s="24"/>
    </row>
    <row r="20" spans="1:15" ht="25.95" customHeight="1" x14ac:dyDescent="0.2">
      <c r="A20" s="90"/>
      <c r="B20" s="91"/>
      <c r="C20" s="103" t="str">
        <f>IFERROR(VLOOKUP($A20,申請区分表!$A:$B,2,0),"")</f>
        <v/>
      </c>
      <c r="D20" s="104"/>
      <c r="E20" s="104"/>
      <c r="F20" s="105"/>
      <c r="G20" s="100"/>
      <c r="H20" s="101"/>
      <c r="I20" s="101"/>
      <c r="J20" s="101"/>
      <c r="K20" s="101"/>
      <c r="L20" s="102"/>
      <c r="M20" s="29"/>
      <c r="N20" s="52"/>
      <c r="O20" s="24"/>
    </row>
    <row r="21" spans="1:15" ht="25.95" customHeight="1" x14ac:dyDescent="0.2">
      <c r="A21" s="90"/>
      <c r="B21" s="91"/>
      <c r="C21" s="103" t="str">
        <f>IFERROR(VLOOKUP($A21,申請区分表!$A:$B,2,0),"")</f>
        <v/>
      </c>
      <c r="D21" s="104"/>
      <c r="E21" s="104"/>
      <c r="F21" s="105"/>
      <c r="G21" s="100"/>
      <c r="H21" s="101"/>
      <c r="I21" s="101"/>
      <c r="J21" s="101"/>
      <c r="K21" s="101"/>
      <c r="L21" s="102"/>
      <c r="M21" s="29"/>
      <c r="N21" s="52"/>
      <c r="O21" s="24"/>
    </row>
    <row r="22" spans="1:15" ht="25.95" customHeight="1" x14ac:dyDescent="0.2">
      <c r="A22" s="90"/>
      <c r="B22" s="91"/>
      <c r="C22" s="103" t="str">
        <f>IFERROR(VLOOKUP($A22,申請区分表!$A:$B,2,0),"")</f>
        <v/>
      </c>
      <c r="D22" s="104"/>
      <c r="E22" s="104"/>
      <c r="F22" s="105"/>
      <c r="G22" s="100"/>
      <c r="H22" s="101"/>
      <c r="I22" s="101"/>
      <c r="J22" s="101"/>
      <c r="K22" s="101"/>
      <c r="L22" s="102"/>
      <c r="M22" s="29"/>
      <c r="N22" s="52"/>
      <c r="O22" s="24"/>
    </row>
    <row r="23" spans="1:15" ht="25.95" customHeight="1" x14ac:dyDescent="0.2">
      <c r="A23" s="90"/>
      <c r="B23" s="91"/>
      <c r="C23" s="103" t="str">
        <f>IFERROR(VLOOKUP($A23,申請区分表!$A:$B,2,0),"")</f>
        <v/>
      </c>
      <c r="D23" s="104"/>
      <c r="E23" s="104"/>
      <c r="F23" s="105"/>
      <c r="G23" s="100"/>
      <c r="H23" s="101"/>
      <c r="I23" s="101"/>
      <c r="J23" s="101"/>
      <c r="K23" s="101"/>
      <c r="L23" s="102"/>
      <c r="M23" s="29"/>
      <c r="N23" s="52"/>
      <c r="O23" s="24"/>
    </row>
    <row r="24" spans="1:15" ht="25.95" customHeight="1" x14ac:dyDescent="0.2">
      <c r="A24" s="90"/>
      <c r="B24" s="91"/>
      <c r="C24" s="103" t="str">
        <f>IFERROR(VLOOKUP($A24,申請区分表!$A:$B,2,0),"")</f>
        <v/>
      </c>
      <c r="D24" s="104"/>
      <c r="E24" s="104"/>
      <c r="F24" s="105"/>
      <c r="G24" s="100"/>
      <c r="H24" s="101"/>
      <c r="I24" s="101"/>
      <c r="J24" s="101"/>
      <c r="K24" s="101"/>
      <c r="L24" s="102"/>
      <c r="M24" s="29"/>
      <c r="N24" s="52"/>
      <c r="O24" s="24"/>
    </row>
    <row r="25" spans="1:15" ht="25.95" customHeight="1" x14ac:dyDescent="0.2">
      <c r="A25" s="90"/>
      <c r="B25" s="91"/>
      <c r="C25" s="92" t="str">
        <f>IFERROR(VLOOKUP($A25,申請区分表!$A:$B,2,0),"")</f>
        <v/>
      </c>
      <c r="D25" s="93"/>
      <c r="E25" s="93"/>
      <c r="F25" s="94"/>
      <c r="G25" s="100"/>
      <c r="H25" s="101"/>
      <c r="I25" s="101"/>
      <c r="J25" s="101"/>
      <c r="K25" s="101"/>
      <c r="L25" s="102"/>
      <c r="M25" s="29"/>
      <c r="N25" s="52"/>
      <c r="O25" s="24"/>
    </row>
    <row r="26" spans="1:15" ht="25.95" customHeight="1" x14ac:dyDescent="0.2">
      <c r="A26" s="90"/>
      <c r="B26" s="91"/>
      <c r="C26" s="92" t="str">
        <f>IFERROR(VLOOKUP($A26,申請区分表!$A:$B,2,0),"")</f>
        <v/>
      </c>
      <c r="D26" s="93"/>
      <c r="E26" s="93"/>
      <c r="F26" s="94"/>
      <c r="G26" s="100"/>
      <c r="H26" s="101"/>
      <c r="I26" s="101"/>
      <c r="J26" s="101"/>
      <c r="K26" s="101"/>
      <c r="L26" s="102"/>
      <c r="M26" s="29"/>
      <c r="N26" s="52"/>
      <c r="O26" s="24"/>
    </row>
    <row r="27" spans="1:15" ht="25.95" customHeight="1" x14ac:dyDescent="0.2">
      <c r="A27" s="90"/>
      <c r="B27" s="91"/>
      <c r="C27" s="92" t="str">
        <f>IFERROR(VLOOKUP($A27,申請区分表!$A:$B,2,0),"")</f>
        <v/>
      </c>
      <c r="D27" s="93"/>
      <c r="E27" s="93"/>
      <c r="F27" s="94"/>
      <c r="G27" s="100"/>
      <c r="H27" s="101"/>
      <c r="I27" s="101"/>
      <c r="J27" s="101"/>
      <c r="K27" s="101"/>
      <c r="L27" s="102"/>
      <c r="M27" s="29"/>
      <c r="N27" s="52"/>
      <c r="O27" s="24"/>
    </row>
    <row r="28" spans="1:15" ht="25.95" customHeight="1" x14ac:dyDescent="0.2">
      <c r="A28" s="90"/>
      <c r="B28" s="91"/>
      <c r="C28" s="92" t="str">
        <f>IFERROR(VLOOKUP($A28,申請区分表!$A:$B,2,0),"")</f>
        <v/>
      </c>
      <c r="D28" s="93"/>
      <c r="E28" s="93"/>
      <c r="F28" s="94"/>
      <c r="G28" s="100"/>
      <c r="H28" s="101"/>
      <c r="I28" s="101"/>
      <c r="J28" s="101"/>
      <c r="K28" s="101"/>
      <c r="L28" s="102"/>
      <c r="M28" s="29"/>
      <c r="N28" s="52"/>
      <c r="O28" s="24"/>
    </row>
    <row r="29" spans="1:15" ht="25.95" customHeight="1" x14ac:dyDescent="0.2">
      <c r="A29" s="90"/>
      <c r="B29" s="91"/>
      <c r="C29" s="92" t="str">
        <f>IFERROR(VLOOKUP($A29,申請区分表!$A:$B,2,0),"")</f>
        <v/>
      </c>
      <c r="D29" s="93"/>
      <c r="E29" s="93"/>
      <c r="F29" s="94"/>
      <c r="G29" s="100"/>
      <c r="H29" s="101"/>
      <c r="I29" s="101"/>
      <c r="J29" s="101"/>
      <c r="K29" s="101"/>
      <c r="L29" s="102"/>
      <c r="M29" s="29"/>
      <c r="N29" s="52"/>
      <c r="O29" s="24"/>
    </row>
    <row r="30" spans="1:15" ht="25.95" customHeight="1" x14ac:dyDescent="0.2">
      <c r="A30" s="90"/>
      <c r="B30" s="91"/>
      <c r="C30" s="92" t="str">
        <f>IFERROR(VLOOKUP($A30,申請区分表!$A:$B,2,0),"")</f>
        <v/>
      </c>
      <c r="D30" s="93"/>
      <c r="E30" s="93"/>
      <c r="F30" s="94"/>
      <c r="G30" s="100"/>
      <c r="H30" s="101"/>
      <c r="I30" s="101"/>
      <c r="J30" s="101"/>
      <c r="K30" s="101"/>
      <c r="L30" s="102"/>
      <c r="M30" s="29"/>
      <c r="N30" s="52"/>
      <c r="O30" s="24"/>
    </row>
    <row r="31" spans="1:15" ht="25.95" customHeight="1" x14ac:dyDescent="0.2">
      <c r="A31" s="90"/>
      <c r="B31" s="91"/>
      <c r="C31" s="92" t="str">
        <f>IFERROR(VLOOKUP($A31,申請区分表!$A:$B,2,0),"")</f>
        <v/>
      </c>
      <c r="D31" s="93"/>
      <c r="E31" s="93"/>
      <c r="F31" s="94"/>
      <c r="G31" s="100"/>
      <c r="H31" s="101"/>
      <c r="I31" s="101"/>
      <c r="J31" s="101"/>
      <c r="K31" s="101"/>
      <c r="L31" s="102"/>
      <c r="M31" s="29"/>
      <c r="N31" s="52"/>
      <c r="O31" s="24"/>
    </row>
    <row r="32" spans="1:15" ht="25.95" customHeight="1" x14ac:dyDescent="0.2">
      <c r="A32" s="90"/>
      <c r="B32" s="91"/>
      <c r="C32" s="92" t="str">
        <f>IFERROR(VLOOKUP($A32,申請区分表!$A:$B,2,0),"")</f>
        <v/>
      </c>
      <c r="D32" s="93"/>
      <c r="E32" s="93"/>
      <c r="F32" s="94"/>
      <c r="G32" s="100"/>
      <c r="H32" s="101"/>
      <c r="I32" s="101"/>
      <c r="J32" s="101"/>
      <c r="K32" s="101"/>
      <c r="L32" s="102"/>
      <c r="M32" s="29"/>
      <c r="N32" s="52"/>
      <c r="O32" s="24"/>
    </row>
    <row r="33" spans="1:15" ht="25.95" customHeight="1" x14ac:dyDescent="0.2">
      <c r="A33" s="90"/>
      <c r="B33" s="91"/>
      <c r="C33" s="92" t="str">
        <f>IFERROR(VLOOKUP($A33,申請区分表!$A:$B,2,0),"")</f>
        <v/>
      </c>
      <c r="D33" s="93"/>
      <c r="E33" s="93"/>
      <c r="F33" s="94"/>
      <c r="G33" s="100"/>
      <c r="H33" s="101"/>
      <c r="I33" s="101"/>
      <c r="J33" s="101"/>
      <c r="K33" s="101"/>
      <c r="L33" s="102"/>
      <c r="M33" s="29"/>
      <c r="N33" s="52"/>
      <c r="O33" s="24"/>
    </row>
    <row r="34" spans="1:15" ht="25.95" customHeight="1" x14ac:dyDescent="0.2">
      <c r="A34" s="90"/>
      <c r="B34" s="91"/>
      <c r="C34" s="92" t="str">
        <f>IFERROR(VLOOKUP($A34,申請区分表!$A:$B,2,0),"")</f>
        <v/>
      </c>
      <c r="D34" s="93"/>
      <c r="E34" s="93"/>
      <c r="F34" s="94"/>
      <c r="G34" s="100"/>
      <c r="H34" s="101"/>
      <c r="I34" s="101"/>
      <c r="J34" s="101"/>
      <c r="K34" s="101"/>
      <c r="L34" s="102"/>
      <c r="M34" s="29"/>
      <c r="N34" s="52"/>
      <c r="O34" s="24"/>
    </row>
    <row r="35" spans="1:15" ht="25.95" customHeight="1" x14ac:dyDescent="0.2">
      <c r="A35" s="90"/>
      <c r="B35" s="91"/>
      <c r="C35" s="92" t="str">
        <f>IFERROR(VLOOKUP($A35,申請区分表!$A:$B,2,0),"")</f>
        <v/>
      </c>
      <c r="D35" s="93"/>
      <c r="E35" s="93"/>
      <c r="F35" s="94"/>
      <c r="G35" s="100"/>
      <c r="H35" s="101"/>
      <c r="I35" s="101"/>
      <c r="J35" s="101"/>
      <c r="K35" s="101"/>
      <c r="L35" s="102"/>
      <c r="M35" s="29"/>
      <c r="N35" s="52"/>
      <c r="O35" s="24"/>
    </row>
    <row r="36" spans="1:15" ht="25.95" customHeight="1" x14ac:dyDescent="0.2">
      <c r="A36" s="90"/>
      <c r="B36" s="91"/>
      <c r="C36" s="92" t="str">
        <f>IFERROR(VLOOKUP($A36,申請区分表!$A:$B,2,0),"")</f>
        <v/>
      </c>
      <c r="D36" s="93"/>
      <c r="E36" s="93"/>
      <c r="F36" s="94"/>
      <c r="G36" s="100"/>
      <c r="H36" s="101"/>
      <c r="I36" s="101"/>
      <c r="J36" s="101"/>
      <c r="K36" s="101"/>
      <c r="L36" s="102"/>
      <c r="M36" s="29"/>
      <c r="N36" s="52"/>
      <c r="O36" s="24"/>
    </row>
    <row r="37" spans="1:15" ht="25.95" customHeight="1" x14ac:dyDescent="0.2">
      <c r="A37" s="90"/>
      <c r="B37" s="91"/>
      <c r="C37" s="92" t="str">
        <f>IFERROR(VLOOKUP($A37,申請区分表!$A:$B,2,0),"")</f>
        <v/>
      </c>
      <c r="D37" s="93"/>
      <c r="E37" s="93"/>
      <c r="F37" s="94"/>
      <c r="G37" s="100"/>
      <c r="H37" s="101"/>
      <c r="I37" s="101"/>
      <c r="J37" s="101"/>
      <c r="K37" s="101"/>
      <c r="L37" s="102"/>
      <c r="M37" s="29"/>
      <c r="N37" s="52"/>
      <c r="O37" s="24"/>
    </row>
    <row r="38" spans="1:15" ht="25.95" customHeight="1" x14ac:dyDescent="0.2">
      <c r="A38" s="90"/>
      <c r="B38" s="91"/>
      <c r="C38" s="92" t="str">
        <f>IFERROR(VLOOKUP($A38,申請区分表!$A:$B,2,0),"")</f>
        <v/>
      </c>
      <c r="D38" s="93"/>
      <c r="E38" s="93"/>
      <c r="F38" s="94"/>
      <c r="G38" s="100"/>
      <c r="H38" s="101"/>
      <c r="I38" s="101"/>
      <c r="J38" s="101"/>
      <c r="K38" s="101"/>
      <c r="L38" s="102"/>
      <c r="M38" s="29"/>
      <c r="N38" s="52"/>
      <c r="O38" s="24"/>
    </row>
    <row r="39" spans="1:15" ht="25.95" customHeight="1" x14ac:dyDescent="0.2">
      <c r="A39" s="90"/>
      <c r="B39" s="91"/>
      <c r="C39" s="92" t="str">
        <f>IFERROR(VLOOKUP($A39,申請区分表!$A:$B,2,0),"")</f>
        <v/>
      </c>
      <c r="D39" s="93"/>
      <c r="E39" s="93"/>
      <c r="F39" s="94"/>
      <c r="G39" s="100"/>
      <c r="H39" s="101"/>
      <c r="I39" s="101"/>
      <c r="J39" s="101"/>
      <c r="K39" s="101"/>
      <c r="L39" s="102"/>
      <c r="M39" s="29"/>
      <c r="N39" s="52"/>
      <c r="O39" s="24"/>
    </row>
    <row r="40" spans="1:15" ht="25.95" customHeight="1" x14ac:dyDescent="0.2">
      <c r="A40" s="90"/>
      <c r="B40" s="91"/>
      <c r="C40" s="92" t="str">
        <f>IFERROR(VLOOKUP($A40,申請区分表!$A:$B,2,0),"")</f>
        <v/>
      </c>
      <c r="D40" s="93"/>
      <c r="E40" s="93"/>
      <c r="F40" s="94"/>
      <c r="G40" s="100"/>
      <c r="H40" s="101"/>
      <c r="I40" s="101"/>
      <c r="J40" s="101"/>
      <c r="K40" s="101"/>
      <c r="L40" s="102"/>
      <c r="M40" s="29"/>
      <c r="N40" s="52"/>
      <c r="O40" s="24"/>
    </row>
    <row r="41" spans="1:15" ht="25.95" customHeight="1" x14ac:dyDescent="0.2">
      <c r="A41" s="90"/>
      <c r="B41" s="91"/>
      <c r="C41" s="92" t="str">
        <f>IFERROR(VLOOKUP($A41,申請区分表!$A:$B,2,0),"")</f>
        <v/>
      </c>
      <c r="D41" s="93"/>
      <c r="E41" s="93"/>
      <c r="F41" s="94"/>
      <c r="G41" s="100"/>
      <c r="H41" s="101"/>
      <c r="I41" s="101"/>
      <c r="J41" s="101"/>
      <c r="K41" s="101"/>
      <c r="L41" s="102"/>
      <c r="M41" s="29"/>
      <c r="N41" s="52"/>
      <c r="O41" s="24"/>
    </row>
    <row r="42" spans="1:15" ht="25.95" customHeight="1" x14ac:dyDescent="0.2">
      <c r="A42" s="90"/>
      <c r="B42" s="91"/>
      <c r="C42" s="92" t="str">
        <f>IFERROR(VLOOKUP($A42,申請区分表!$A:$B,2,0),"")</f>
        <v/>
      </c>
      <c r="D42" s="93"/>
      <c r="E42" s="93"/>
      <c r="F42" s="94"/>
      <c r="G42" s="100"/>
      <c r="H42" s="101"/>
      <c r="I42" s="101"/>
      <c r="J42" s="101"/>
      <c r="K42" s="101"/>
      <c r="L42" s="102"/>
      <c r="M42" s="29"/>
      <c r="N42" s="52"/>
      <c r="O42" s="24"/>
    </row>
    <row r="43" spans="1:15" ht="25.95" customHeight="1" x14ac:dyDescent="0.2">
      <c r="A43" s="90"/>
      <c r="B43" s="91"/>
      <c r="C43" s="92" t="str">
        <f>IFERROR(VLOOKUP($A43,申請区分表!$A:$B,2,0),"")</f>
        <v/>
      </c>
      <c r="D43" s="93"/>
      <c r="E43" s="93"/>
      <c r="F43" s="94"/>
      <c r="G43" s="100"/>
      <c r="H43" s="101"/>
      <c r="I43" s="101"/>
      <c r="J43" s="101"/>
      <c r="K43" s="101"/>
      <c r="L43" s="102"/>
      <c r="M43" s="29"/>
      <c r="N43" s="52"/>
      <c r="O43" s="24"/>
    </row>
    <row r="44" spans="1:15" ht="25.95" customHeight="1" x14ac:dyDescent="0.2">
      <c r="A44" s="90"/>
      <c r="B44" s="91"/>
      <c r="C44" s="92" t="str">
        <f>IFERROR(VLOOKUP($A44,申請区分表!$A:$B,2,0),"")</f>
        <v/>
      </c>
      <c r="D44" s="93"/>
      <c r="E44" s="93"/>
      <c r="F44" s="94"/>
      <c r="G44" s="100"/>
      <c r="H44" s="101"/>
      <c r="I44" s="101"/>
      <c r="J44" s="101"/>
      <c r="K44" s="101"/>
      <c r="L44" s="102"/>
      <c r="M44" s="29"/>
      <c r="N44" s="52"/>
      <c r="O44" s="24"/>
    </row>
    <row r="45" spans="1:15" ht="25.95" customHeight="1" x14ac:dyDescent="0.2">
      <c r="A45" s="90"/>
      <c r="B45" s="91"/>
      <c r="C45" s="92" t="str">
        <f>IFERROR(VLOOKUP($A45,申請区分表!$A:$B,2,0),"")</f>
        <v/>
      </c>
      <c r="D45" s="93"/>
      <c r="E45" s="93"/>
      <c r="F45" s="94"/>
      <c r="G45" s="100"/>
      <c r="H45" s="101"/>
      <c r="I45" s="101"/>
      <c r="J45" s="101"/>
      <c r="K45" s="101"/>
      <c r="L45" s="102"/>
      <c r="M45" s="29"/>
      <c r="N45" s="52"/>
      <c r="O45" s="24"/>
    </row>
    <row r="46" spans="1:15" ht="25.95" customHeight="1" x14ac:dyDescent="0.2">
      <c r="A46" s="90"/>
      <c r="B46" s="91"/>
      <c r="C46" s="92" t="str">
        <f>IFERROR(VLOOKUP($A46,申請区分表!$A:$B,2,0),"")</f>
        <v/>
      </c>
      <c r="D46" s="93"/>
      <c r="E46" s="93"/>
      <c r="F46" s="94"/>
      <c r="G46" s="100"/>
      <c r="H46" s="101"/>
      <c r="I46" s="101"/>
      <c r="J46" s="101"/>
      <c r="K46" s="101"/>
      <c r="L46" s="102"/>
      <c r="M46" s="29"/>
      <c r="N46" s="52"/>
      <c r="O46" s="24"/>
    </row>
    <row r="47" spans="1:15" ht="25.95" customHeight="1" x14ac:dyDescent="0.2">
      <c r="A47" s="90"/>
      <c r="B47" s="91"/>
      <c r="C47" s="92" t="str">
        <f>IFERROR(VLOOKUP($A47,申請区分表!$A:$B,2,0),"")</f>
        <v/>
      </c>
      <c r="D47" s="93"/>
      <c r="E47" s="93"/>
      <c r="F47" s="94"/>
      <c r="G47" s="100"/>
      <c r="H47" s="101"/>
      <c r="I47" s="101"/>
      <c r="J47" s="101"/>
      <c r="K47" s="101"/>
      <c r="L47" s="102"/>
      <c r="M47" s="29"/>
      <c r="N47" s="52"/>
      <c r="O47" s="24"/>
    </row>
    <row r="48" spans="1:15" ht="25.95" customHeight="1" x14ac:dyDescent="0.2">
      <c r="A48" s="90"/>
      <c r="B48" s="91"/>
      <c r="C48" s="92" t="str">
        <f>IFERROR(VLOOKUP($A48,申請区分表!$A:$B,2,0),"")</f>
        <v/>
      </c>
      <c r="D48" s="93"/>
      <c r="E48" s="93"/>
      <c r="F48" s="94"/>
      <c r="G48" s="100"/>
      <c r="H48" s="101"/>
      <c r="I48" s="101"/>
      <c r="J48" s="101"/>
      <c r="K48" s="101"/>
      <c r="L48" s="102"/>
      <c r="M48" s="29"/>
      <c r="N48" s="52"/>
      <c r="O48" s="24"/>
    </row>
    <row r="49" spans="1:15" ht="25.95" customHeight="1" x14ac:dyDescent="0.2">
      <c r="A49" s="90"/>
      <c r="B49" s="91"/>
      <c r="C49" s="92" t="str">
        <f>IFERROR(VLOOKUP($A49,申請区分表!$A:$B,2,0),"")</f>
        <v/>
      </c>
      <c r="D49" s="93"/>
      <c r="E49" s="93"/>
      <c r="F49" s="94"/>
      <c r="G49" s="100"/>
      <c r="H49" s="101"/>
      <c r="I49" s="101"/>
      <c r="J49" s="101"/>
      <c r="K49" s="101"/>
      <c r="L49" s="102"/>
      <c r="M49" s="29"/>
      <c r="N49" s="52"/>
      <c r="O49" s="24"/>
    </row>
    <row r="50" spans="1:15" ht="25.95" customHeight="1" x14ac:dyDescent="0.2">
      <c r="A50" s="90"/>
      <c r="B50" s="91"/>
      <c r="C50" s="92" t="str">
        <f>IFERROR(VLOOKUP($A50,申請区分表!$A:$B,2,0),"")</f>
        <v/>
      </c>
      <c r="D50" s="93"/>
      <c r="E50" s="93"/>
      <c r="F50" s="94"/>
      <c r="G50" s="100"/>
      <c r="H50" s="101"/>
      <c r="I50" s="101"/>
      <c r="J50" s="101"/>
      <c r="K50" s="101"/>
      <c r="L50" s="102"/>
      <c r="M50" s="29"/>
      <c r="N50" s="52"/>
      <c r="O50" s="24"/>
    </row>
    <row r="51" spans="1:15" ht="25.95" customHeight="1" x14ac:dyDescent="0.2">
      <c r="A51" s="90"/>
      <c r="B51" s="91"/>
      <c r="C51" s="92" t="str">
        <f>IFERROR(VLOOKUP($A51,申請区分表!$A:$B,2,0),"")</f>
        <v/>
      </c>
      <c r="D51" s="93"/>
      <c r="E51" s="93"/>
      <c r="F51" s="94"/>
      <c r="G51" s="100"/>
      <c r="H51" s="101"/>
      <c r="I51" s="101"/>
      <c r="J51" s="101"/>
      <c r="K51" s="101"/>
      <c r="L51" s="102"/>
      <c r="M51" s="29"/>
      <c r="N51" s="52"/>
      <c r="O51" s="24"/>
    </row>
    <row r="52" spans="1:15" ht="25.95" customHeight="1" x14ac:dyDescent="0.2">
      <c r="A52" s="90"/>
      <c r="B52" s="91"/>
      <c r="C52" s="92" t="str">
        <f>IFERROR(VLOOKUP($A52,申請区分表!$A:$B,2,0),"")</f>
        <v/>
      </c>
      <c r="D52" s="93"/>
      <c r="E52" s="93"/>
      <c r="F52" s="94"/>
      <c r="G52" s="100"/>
      <c r="H52" s="101"/>
      <c r="I52" s="101"/>
      <c r="J52" s="101"/>
      <c r="K52" s="101"/>
      <c r="L52" s="102"/>
      <c r="M52" s="29"/>
      <c r="N52" s="52"/>
      <c r="O52" s="24"/>
    </row>
    <row r="53" spans="1:15" ht="25.95" customHeight="1" x14ac:dyDescent="0.2">
      <c r="A53" s="90"/>
      <c r="B53" s="91"/>
      <c r="C53" s="92" t="str">
        <f>IFERROR(VLOOKUP($A53,申請区分表!$A:$B,2,0),"")</f>
        <v/>
      </c>
      <c r="D53" s="93"/>
      <c r="E53" s="93"/>
      <c r="F53" s="94"/>
      <c r="G53" s="100"/>
      <c r="H53" s="101"/>
      <c r="I53" s="101"/>
      <c r="J53" s="101"/>
      <c r="K53" s="101"/>
      <c r="L53" s="102"/>
      <c r="M53" s="29"/>
      <c r="N53" s="52"/>
      <c r="O53" s="24"/>
    </row>
    <row r="54" spans="1:15" ht="25.95" customHeight="1" x14ac:dyDescent="0.2">
      <c r="A54" s="90"/>
      <c r="B54" s="91"/>
      <c r="C54" s="92" t="str">
        <f>IFERROR(VLOOKUP($A54,申請区分表!$A:$B,2,0),"")</f>
        <v/>
      </c>
      <c r="D54" s="93"/>
      <c r="E54" s="93"/>
      <c r="F54" s="94"/>
      <c r="G54" s="100"/>
      <c r="H54" s="101"/>
      <c r="I54" s="101"/>
      <c r="J54" s="101"/>
      <c r="K54" s="101"/>
      <c r="L54" s="102"/>
      <c r="M54" s="29"/>
      <c r="N54" s="52"/>
      <c r="O54" s="24"/>
    </row>
    <row r="55" spans="1:15" ht="25.95" customHeight="1" x14ac:dyDescent="0.2">
      <c r="A55" s="90"/>
      <c r="B55" s="91"/>
      <c r="C55" s="92" t="str">
        <f>IFERROR(VLOOKUP($A55,申請区分表!$A:$B,2,0),"")</f>
        <v/>
      </c>
      <c r="D55" s="93"/>
      <c r="E55" s="93"/>
      <c r="F55" s="94"/>
      <c r="G55" s="100"/>
      <c r="H55" s="101"/>
      <c r="I55" s="101"/>
      <c r="J55" s="101"/>
      <c r="K55" s="101"/>
      <c r="L55" s="102"/>
      <c r="M55" s="29"/>
      <c r="N55" s="52"/>
      <c r="O55" s="24"/>
    </row>
    <row r="56" spans="1:15" ht="25.95" customHeight="1" x14ac:dyDescent="0.2">
      <c r="A56" s="90"/>
      <c r="B56" s="91"/>
      <c r="C56" s="92" t="str">
        <f>IFERROR(VLOOKUP($A56,申請区分表!$A:$B,2,0),"")</f>
        <v/>
      </c>
      <c r="D56" s="93"/>
      <c r="E56" s="93"/>
      <c r="F56" s="94"/>
      <c r="G56" s="100"/>
      <c r="H56" s="101"/>
      <c r="I56" s="101"/>
      <c r="J56" s="101"/>
      <c r="K56" s="101"/>
      <c r="L56" s="102"/>
      <c r="M56" s="29"/>
      <c r="N56" s="52"/>
      <c r="O56" s="24"/>
    </row>
    <row r="57" spans="1:15" ht="25.95" customHeight="1" x14ac:dyDescent="0.2">
      <c r="A57" s="90"/>
      <c r="B57" s="91"/>
      <c r="C57" s="92" t="str">
        <f>IFERROR(VLOOKUP($A57,申請区分表!$A:$B,2,0),"")</f>
        <v/>
      </c>
      <c r="D57" s="93"/>
      <c r="E57" s="93"/>
      <c r="F57" s="94"/>
      <c r="G57" s="100"/>
      <c r="H57" s="101"/>
      <c r="I57" s="101"/>
      <c r="J57" s="101"/>
      <c r="K57" s="101"/>
      <c r="L57" s="102"/>
      <c r="M57" s="29"/>
      <c r="N57" s="52"/>
      <c r="O57" s="24"/>
    </row>
    <row r="58" spans="1:15" ht="25.95" customHeight="1" x14ac:dyDescent="0.2">
      <c r="A58" s="90"/>
      <c r="B58" s="91"/>
      <c r="C58" s="92" t="str">
        <f>IFERROR(VLOOKUP($A58,申請区分表!$A:$B,2,0),"")</f>
        <v/>
      </c>
      <c r="D58" s="93"/>
      <c r="E58" s="93"/>
      <c r="F58" s="94"/>
      <c r="G58" s="100"/>
      <c r="H58" s="101"/>
      <c r="I58" s="101"/>
      <c r="J58" s="101"/>
      <c r="K58" s="101"/>
      <c r="L58" s="102"/>
      <c r="M58" s="29"/>
      <c r="N58" s="52"/>
      <c r="O58" s="24"/>
    </row>
    <row r="59" spans="1:15" ht="25.95" customHeight="1" x14ac:dyDescent="0.2">
      <c r="A59" s="90"/>
      <c r="B59" s="91"/>
      <c r="C59" s="92" t="str">
        <f>IFERROR(VLOOKUP($A59,申請区分表!$A:$B,2,0),"")</f>
        <v/>
      </c>
      <c r="D59" s="93"/>
      <c r="E59" s="93"/>
      <c r="F59" s="94"/>
      <c r="G59" s="100"/>
      <c r="H59" s="101"/>
      <c r="I59" s="101"/>
      <c r="J59" s="101"/>
      <c r="K59" s="101"/>
      <c r="L59" s="102"/>
      <c r="M59" s="29"/>
      <c r="N59" s="52"/>
      <c r="O59" s="24"/>
    </row>
    <row r="60" spans="1:15" ht="25.95" customHeight="1" x14ac:dyDescent="0.2">
      <c r="A60" s="90"/>
      <c r="B60" s="91"/>
      <c r="C60" s="92" t="str">
        <f>IFERROR(VLOOKUP($A60,申請区分表!$A:$B,2,0),"")</f>
        <v/>
      </c>
      <c r="D60" s="93"/>
      <c r="E60" s="93"/>
      <c r="F60" s="94"/>
      <c r="G60" s="100"/>
      <c r="H60" s="101"/>
      <c r="I60" s="101"/>
      <c r="J60" s="101"/>
      <c r="K60" s="101"/>
      <c r="L60" s="102"/>
      <c r="M60" s="29"/>
      <c r="N60" s="52"/>
      <c r="O60" s="24"/>
    </row>
    <row r="61" spans="1:15" ht="25.95" customHeight="1" x14ac:dyDescent="0.2">
      <c r="A61" s="90"/>
      <c r="B61" s="91"/>
      <c r="C61" s="92" t="str">
        <f>IFERROR(VLOOKUP($A61,申請区分表!$A:$B,2,0),"")</f>
        <v/>
      </c>
      <c r="D61" s="93"/>
      <c r="E61" s="93"/>
      <c r="F61" s="94"/>
      <c r="G61" s="100"/>
      <c r="H61" s="101"/>
      <c r="I61" s="101"/>
      <c r="J61" s="101"/>
      <c r="K61" s="101"/>
      <c r="L61" s="102"/>
      <c r="M61" s="29"/>
      <c r="N61" s="52"/>
      <c r="O61" s="24"/>
    </row>
    <row r="62" spans="1:15" ht="25.95" customHeight="1" x14ac:dyDescent="0.2">
      <c r="A62" s="90"/>
      <c r="B62" s="91"/>
      <c r="C62" s="92" t="str">
        <f>IFERROR(VLOOKUP($A62,申請区分表!$A:$B,2,0),"")</f>
        <v/>
      </c>
      <c r="D62" s="93"/>
      <c r="E62" s="93"/>
      <c r="F62" s="94"/>
      <c r="G62" s="100"/>
      <c r="H62" s="101"/>
      <c r="I62" s="101"/>
      <c r="J62" s="101"/>
      <c r="K62" s="101"/>
      <c r="L62" s="102"/>
      <c r="M62" s="29"/>
      <c r="N62" s="52"/>
      <c r="O62" s="24"/>
    </row>
    <row r="63" spans="1:15" ht="25.95" customHeight="1" x14ac:dyDescent="0.2">
      <c r="A63" s="90"/>
      <c r="B63" s="91"/>
      <c r="C63" s="92" t="str">
        <f>IFERROR(VLOOKUP($A63,申請区分表!$A:$B,2,0),"")</f>
        <v/>
      </c>
      <c r="D63" s="93"/>
      <c r="E63" s="93"/>
      <c r="F63" s="94"/>
      <c r="G63" s="100"/>
      <c r="H63" s="101"/>
      <c r="I63" s="101"/>
      <c r="J63" s="101"/>
      <c r="K63" s="101"/>
      <c r="L63" s="102"/>
      <c r="M63" s="29"/>
      <c r="N63" s="52"/>
      <c r="O63" s="24"/>
    </row>
    <row r="64" spans="1:15" ht="25.95" customHeight="1" x14ac:dyDescent="0.2">
      <c r="A64" s="90"/>
      <c r="B64" s="91"/>
      <c r="C64" s="92" t="str">
        <f>IFERROR(VLOOKUP($A64,申請区分表!$A:$B,2,0),"")</f>
        <v/>
      </c>
      <c r="D64" s="93"/>
      <c r="E64" s="93"/>
      <c r="F64" s="94"/>
      <c r="G64" s="100"/>
      <c r="H64" s="101"/>
      <c r="I64" s="101"/>
      <c r="J64" s="101"/>
      <c r="K64" s="101"/>
      <c r="L64" s="102"/>
      <c r="M64" s="29"/>
      <c r="N64" s="52"/>
      <c r="O64" s="24"/>
    </row>
    <row r="65" spans="1:15" ht="25.95" customHeight="1" x14ac:dyDescent="0.2">
      <c r="A65" s="90"/>
      <c r="B65" s="91"/>
      <c r="C65" s="92" t="str">
        <f>IFERROR(VLOOKUP($A65,申請区分表!$A:$B,2,0),"")</f>
        <v/>
      </c>
      <c r="D65" s="93"/>
      <c r="E65" s="93"/>
      <c r="F65" s="94"/>
      <c r="G65" s="100"/>
      <c r="H65" s="101"/>
      <c r="I65" s="101"/>
      <c r="J65" s="101"/>
      <c r="K65" s="101"/>
      <c r="L65" s="102"/>
      <c r="M65" s="29"/>
      <c r="N65" s="52"/>
      <c r="O65" s="24"/>
    </row>
    <row r="66" spans="1:15" ht="25.95" customHeight="1" x14ac:dyDescent="0.2">
      <c r="A66" s="90"/>
      <c r="B66" s="91"/>
      <c r="C66" s="92" t="str">
        <f>IFERROR(VLOOKUP($A66,申請区分表!$A:$B,2,0),"")</f>
        <v/>
      </c>
      <c r="D66" s="93"/>
      <c r="E66" s="93"/>
      <c r="F66" s="94"/>
      <c r="G66" s="100"/>
      <c r="H66" s="101"/>
      <c r="I66" s="101"/>
      <c r="J66" s="101"/>
      <c r="K66" s="101"/>
      <c r="L66" s="102"/>
      <c r="M66" s="29"/>
      <c r="N66" s="52"/>
      <c r="O66" s="24"/>
    </row>
    <row r="67" spans="1:15" ht="25.95" customHeight="1" x14ac:dyDescent="0.2">
      <c r="A67" s="90"/>
      <c r="B67" s="91"/>
      <c r="C67" s="92" t="str">
        <f>IFERROR(VLOOKUP($A67,申請区分表!$A:$B,2,0),"")</f>
        <v/>
      </c>
      <c r="D67" s="93"/>
      <c r="E67" s="93"/>
      <c r="F67" s="94"/>
      <c r="G67" s="100"/>
      <c r="H67" s="101"/>
      <c r="I67" s="101"/>
      <c r="J67" s="101"/>
      <c r="K67" s="101"/>
      <c r="L67" s="102"/>
      <c r="M67" s="29"/>
      <c r="N67" s="52"/>
      <c r="O67" s="24"/>
    </row>
    <row r="68" spans="1:15" ht="25.95" customHeight="1" x14ac:dyDescent="0.2">
      <c r="A68" s="90"/>
      <c r="B68" s="91"/>
      <c r="C68" s="92" t="str">
        <f>IFERROR(VLOOKUP($A68,申請区分表!$A:$B,2,0),"")</f>
        <v/>
      </c>
      <c r="D68" s="93"/>
      <c r="E68" s="93"/>
      <c r="F68" s="94"/>
      <c r="G68" s="100"/>
      <c r="H68" s="101"/>
      <c r="I68" s="101"/>
      <c r="J68" s="101"/>
      <c r="K68" s="101"/>
      <c r="L68" s="102"/>
      <c r="M68" s="29"/>
      <c r="N68" s="52"/>
      <c r="O68" s="24"/>
    </row>
    <row r="69" spans="1:15" ht="25.95" customHeight="1" x14ac:dyDescent="0.2">
      <c r="A69" s="90"/>
      <c r="B69" s="91"/>
      <c r="C69" s="92" t="str">
        <f>IFERROR(VLOOKUP($A69,申請区分表!$A:$B,2,0),"")</f>
        <v/>
      </c>
      <c r="D69" s="93"/>
      <c r="E69" s="93"/>
      <c r="F69" s="94"/>
      <c r="G69" s="100"/>
      <c r="H69" s="101"/>
      <c r="I69" s="101"/>
      <c r="J69" s="101"/>
      <c r="K69" s="101"/>
      <c r="L69" s="102"/>
      <c r="M69" s="29"/>
      <c r="N69" s="52"/>
      <c r="O69" s="24"/>
    </row>
    <row r="70" spans="1:15" ht="25.95" customHeight="1" x14ac:dyDescent="0.2">
      <c r="A70" s="90"/>
      <c r="B70" s="91"/>
      <c r="C70" s="92" t="str">
        <f>IFERROR(VLOOKUP($A70,申請区分表!$A:$B,2,0),"")</f>
        <v/>
      </c>
      <c r="D70" s="93"/>
      <c r="E70" s="93"/>
      <c r="F70" s="94"/>
      <c r="G70" s="100"/>
      <c r="H70" s="101"/>
      <c r="I70" s="101"/>
      <c r="J70" s="101"/>
      <c r="K70" s="101"/>
      <c r="L70" s="102"/>
      <c r="M70" s="29"/>
      <c r="N70" s="52"/>
      <c r="O70" s="24"/>
    </row>
    <row r="71" spans="1:15" ht="25.95" customHeight="1" x14ac:dyDescent="0.2">
      <c r="A71" s="90"/>
      <c r="B71" s="91"/>
      <c r="C71" s="92" t="str">
        <f>IFERROR(VLOOKUP($A71,申請区分表!$A:$B,2,0),"")</f>
        <v/>
      </c>
      <c r="D71" s="93"/>
      <c r="E71" s="93"/>
      <c r="F71" s="94"/>
      <c r="G71" s="100"/>
      <c r="H71" s="101"/>
      <c r="I71" s="101"/>
      <c r="J71" s="101"/>
      <c r="K71" s="101"/>
      <c r="L71" s="102"/>
      <c r="M71" s="29"/>
      <c r="N71" s="52"/>
      <c r="O71" s="24"/>
    </row>
    <row r="72" spans="1:15" ht="25.95" customHeight="1" x14ac:dyDescent="0.2">
      <c r="A72" s="90"/>
      <c r="B72" s="91"/>
      <c r="C72" s="92" t="str">
        <f>IFERROR(VLOOKUP($A72,申請区分表!$A:$B,2,0),"")</f>
        <v/>
      </c>
      <c r="D72" s="93"/>
      <c r="E72" s="93"/>
      <c r="F72" s="94"/>
      <c r="G72" s="100"/>
      <c r="H72" s="101"/>
      <c r="I72" s="101"/>
      <c r="J72" s="101"/>
      <c r="K72" s="101"/>
      <c r="L72" s="102"/>
      <c r="M72" s="29"/>
      <c r="N72" s="52"/>
      <c r="O72" s="24"/>
    </row>
    <row r="73" spans="1:15" ht="25.95" customHeight="1" x14ac:dyDescent="0.2">
      <c r="A73" s="90"/>
      <c r="B73" s="91"/>
      <c r="C73" s="92" t="str">
        <f>IFERROR(VLOOKUP($A73,申請区分表!$A:$B,2,0),"")</f>
        <v/>
      </c>
      <c r="D73" s="93"/>
      <c r="E73" s="93"/>
      <c r="F73" s="94"/>
      <c r="G73" s="100"/>
      <c r="H73" s="101"/>
      <c r="I73" s="101"/>
      <c r="J73" s="101"/>
      <c r="K73" s="101"/>
      <c r="L73" s="102"/>
      <c r="M73" s="29"/>
      <c r="N73" s="52"/>
      <c r="O73" s="24"/>
    </row>
    <row r="74" spans="1:15" ht="25.95" customHeight="1" x14ac:dyDescent="0.2">
      <c r="A74" s="90"/>
      <c r="B74" s="91"/>
      <c r="C74" s="92" t="str">
        <f>IFERROR(VLOOKUP($A74,申請区分表!$A:$B,2,0),"")</f>
        <v/>
      </c>
      <c r="D74" s="93"/>
      <c r="E74" s="93"/>
      <c r="F74" s="94"/>
      <c r="G74" s="100"/>
      <c r="H74" s="101"/>
      <c r="I74" s="101"/>
      <c r="J74" s="101"/>
      <c r="K74" s="101"/>
      <c r="L74" s="102"/>
      <c r="M74" s="29"/>
      <c r="N74" s="52"/>
      <c r="O74" s="24"/>
    </row>
    <row r="75" spans="1:15" ht="25.95" customHeight="1" x14ac:dyDescent="0.2">
      <c r="A75" s="90"/>
      <c r="B75" s="91"/>
      <c r="C75" s="92" t="str">
        <f>IFERROR(VLOOKUP($A75,申請区分表!$A:$B,2,0),"")</f>
        <v/>
      </c>
      <c r="D75" s="93"/>
      <c r="E75" s="93"/>
      <c r="F75" s="94"/>
      <c r="G75" s="100"/>
      <c r="H75" s="101"/>
      <c r="I75" s="101"/>
      <c r="J75" s="101"/>
      <c r="K75" s="101"/>
      <c r="L75" s="102"/>
      <c r="M75" s="29"/>
      <c r="N75" s="52"/>
      <c r="O75" s="24"/>
    </row>
    <row r="76" spans="1:15" ht="25.95" customHeight="1" x14ac:dyDescent="0.2">
      <c r="A76" s="90"/>
      <c r="B76" s="91"/>
      <c r="C76" s="92" t="str">
        <f>IFERROR(VLOOKUP($A76,申請区分表!$A:$B,2,0),"")</f>
        <v/>
      </c>
      <c r="D76" s="93"/>
      <c r="E76" s="93"/>
      <c r="F76" s="94"/>
      <c r="G76" s="100"/>
      <c r="H76" s="101"/>
      <c r="I76" s="101"/>
      <c r="J76" s="101"/>
      <c r="K76" s="101"/>
      <c r="L76" s="102"/>
      <c r="M76" s="29"/>
      <c r="N76" s="52"/>
      <c r="O76" s="24"/>
    </row>
    <row r="77" spans="1:15" ht="25.95" customHeight="1" x14ac:dyDescent="0.2">
      <c r="A77" s="90"/>
      <c r="B77" s="91"/>
      <c r="C77" s="92" t="str">
        <f>IFERROR(VLOOKUP($A77,申請区分表!$A:$B,2,0),"")</f>
        <v/>
      </c>
      <c r="D77" s="93"/>
      <c r="E77" s="93"/>
      <c r="F77" s="94"/>
      <c r="G77" s="100"/>
      <c r="H77" s="101"/>
      <c r="I77" s="101"/>
      <c r="J77" s="101"/>
      <c r="K77" s="101"/>
      <c r="L77" s="102"/>
      <c r="M77" s="29"/>
      <c r="N77" s="52"/>
      <c r="O77" s="24"/>
    </row>
    <row r="78" spans="1:15" ht="25.95" customHeight="1" x14ac:dyDescent="0.2">
      <c r="A78" s="90"/>
      <c r="B78" s="91"/>
      <c r="C78" s="92" t="str">
        <f>IFERROR(VLOOKUP($A78,申請区分表!$A:$B,2,0),"")</f>
        <v/>
      </c>
      <c r="D78" s="93"/>
      <c r="E78" s="93"/>
      <c r="F78" s="94"/>
      <c r="G78" s="100"/>
      <c r="H78" s="101"/>
      <c r="I78" s="101"/>
      <c r="J78" s="101"/>
      <c r="K78" s="101"/>
      <c r="L78" s="102"/>
      <c r="M78" s="29"/>
      <c r="N78" s="52"/>
      <c r="O78" s="24"/>
    </row>
    <row r="79" spans="1:15" ht="25.95" customHeight="1" x14ac:dyDescent="0.2">
      <c r="A79" s="90"/>
      <c r="B79" s="91"/>
      <c r="C79" s="92" t="str">
        <f>IFERROR(VLOOKUP($A79,申請区分表!$A:$B,2,0),"")</f>
        <v/>
      </c>
      <c r="D79" s="93"/>
      <c r="E79" s="93"/>
      <c r="F79" s="94"/>
      <c r="G79" s="100"/>
      <c r="H79" s="101"/>
      <c r="I79" s="101"/>
      <c r="J79" s="101"/>
      <c r="K79" s="101"/>
      <c r="L79" s="102"/>
      <c r="M79" s="29"/>
      <c r="N79" s="52"/>
      <c r="O79" s="24"/>
    </row>
    <row r="80" spans="1:15" ht="25.95" customHeight="1" x14ac:dyDescent="0.2">
      <c r="A80" s="90"/>
      <c r="B80" s="91"/>
      <c r="C80" s="92" t="str">
        <f>IFERROR(VLOOKUP($A80,申請区分表!$A:$B,2,0),"")</f>
        <v/>
      </c>
      <c r="D80" s="93"/>
      <c r="E80" s="93"/>
      <c r="F80" s="94"/>
      <c r="G80" s="100"/>
      <c r="H80" s="101"/>
      <c r="I80" s="101"/>
      <c r="J80" s="101"/>
      <c r="K80" s="101"/>
      <c r="L80" s="102"/>
      <c r="M80" s="29"/>
      <c r="N80" s="52"/>
      <c r="O80" s="24"/>
    </row>
    <row r="81" spans="1:15" ht="25.95" customHeight="1" x14ac:dyDescent="0.2">
      <c r="A81" s="90"/>
      <c r="B81" s="91"/>
      <c r="C81" s="92" t="str">
        <f>IFERROR(VLOOKUP($A81,申請区分表!$A:$B,2,0),"")</f>
        <v/>
      </c>
      <c r="D81" s="93"/>
      <c r="E81" s="93"/>
      <c r="F81" s="94"/>
      <c r="G81" s="100"/>
      <c r="H81" s="101"/>
      <c r="I81" s="101"/>
      <c r="J81" s="101"/>
      <c r="K81" s="101"/>
      <c r="L81" s="102"/>
      <c r="M81" s="29"/>
      <c r="N81" s="52"/>
      <c r="O81" s="24"/>
    </row>
    <row r="82" spans="1:15" ht="25.95" customHeight="1" x14ac:dyDescent="0.2">
      <c r="A82" s="90"/>
      <c r="B82" s="91"/>
      <c r="C82" s="92" t="str">
        <f>IFERROR(VLOOKUP($A82,申請区分表!$A:$B,2,0),"")</f>
        <v/>
      </c>
      <c r="D82" s="93"/>
      <c r="E82" s="93"/>
      <c r="F82" s="94"/>
      <c r="G82" s="100"/>
      <c r="H82" s="101"/>
      <c r="I82" s="101"/>
      <c r="J82" s="101"/>
      <c r="K82" s="101"/>
      <c r="L82" s="102"/>
      <c r="M82" s="29"/>
      <c r="N82" s="52"/>
      <c r="O82" s="24"/>
    </row>
    <row r="83" spans="1:15" ht="25.95" customHeight="1" x14ac:dyDescent="0.2">
      <c r="A83" s="90"/>
      <c r="B83" s="91"/>
      <c r="C83" s="92" t="str">
        <f>IFERROR(VLOOKUP($A83,申請区分表!$A:$B,2,0),"")</f>
        <v/>
      </c>
      <c r="D83" s="93"/>
      <c r="E83" s="93"/>
      <c r="F83" s="94"/>
      <c r="G83" s="100"/>
      <c r="H83" s="101"/>
      <c r="I83" s="101"/>
      <c r="J83" s="101"/>
      <c r="K83" s="101"/>
      <c r="L83" s="102"/>
      <c r="M83" s="29"/>
      <c r="N83" s="52"/>
      <c r="O83" s="24"/>
    </row>
  </sheetData>
  <sheetProtection algorithmName="SHA-512" hashValue="dSuG7cscLEGLBChAq6Qm3rhUo7LGQMOFAlQ2Cbka6Bpz1auLdP25Ghp4JMk+SB9jNpgtk6BmKu9gg+NAo9YZKw==" saltValue="gZEAHZbstgq5m++RvXx5gw==" spinCount="100000" sheet="1" formatCells="0" formatColumns="0" formatRows="0" insertColumns="0" insertRows="0"/>
  <mergeCells count="225">
    <mergeCell ref="G35:L35"/>
    <mergeCell ref="G36:L36"/>
    <mergeCell ref="G37:L37"/>
    <mergeCell ref="G38:L38"/>
    <mergeCell ref="G39:L39"/>
    <mergeCell ref="G40:L40"/>
    <mergeCell ref="G41:L41"/>
    <mergeCell ref="G42:L42"/>
    <mergeCell ref="G43:L43"/>
    <mergeCell ref="C29:F29"/>
    <mergeCell ref="A61:B61"/>
    <mergeCell ref="A62:B62"/>
    <mergeCell ref="A63:B63"/>
    <mergeCell ref="A64:B64"/>
    <mergeCell ref="A65:B65"/>
    <mergeCell ref="A66:B66"/>
    <mergeCell ref="C63:F63"/>
    <mergeCell ref="C64:F64"/>
    <mergeCell ref="C65:F65"/>
    <mergeCell ref="C66:F66"/>
    <mergeCell ref="A35:B35"/>
    <mergeCell ref="A36:B36"/>
    <mergeCell ref="A37:B37"/>
    <mergeCell ref="A38:B38"/>
    <mergeCell ref="A39:B39"/>
    <mergeCell ref="A40:B40"/>
    <mergeCell ref="A41:B41"/>
    <mergeCell ref="A42:B42"/>
    <mergeCell ref="C30:F30"/>
    <mergeCell ref="C31:F31"/>
    <mergeCell ref="C32:F32"/>
    <mergeCell ref="C33:F33"/>
    <mergeCell ref="C34:F34"/>
    <mergeCell ref="A83:B83"/>
    <mergeCell ref="C79:F79"/>
    <mergeCell ref="C80:F80"/>
    <mergeCell ref="C81:F81"/>
    <mergeCell ref="C82:F82"/>
    <mergeCell ref="C83:F83"/>
    <mergeCell ref="A73:B73"/>
    <mergeCell ref="A74:B74"/>
    <mergeCell ref="A75:B75"/>
    <mergeCell ref="A76:B76"/>
    <mergeCell ref="A77:B77"/>
    <mergeCell ref="A78:B78"/>
    <mergeCell ref="C73:F73"/>
    <mergeCell ref="C74:F74"/>
    <mergeCell ref="C75:F75"/>
    <mergeCell ref="C76:F76"/>
    <mergeCell ref="C77:F77"/>
    <mergeCell ref="C78:F78"/>
    <mergeCell ref="G60:L60"/>
    <mergeCell ref="G61:L61"/>
    <mergeCell ref="G62:L62"/>
    <mergeCell ref="G58:L58"/>
    <mergeCell ref="G59:L59"/>
    <mergeCell ref="A79:B79"/>
    <mergeCell ref="A80:B80"/>
    <mergeCell ref="A81:B81"/>
    <mergeCell ref="A82:B82"/>
    <mergeCell ref="A67:B67"/>
    <mergeCell ref="A68:B68"/>
    <mergeCell ref="A69:B69"/>
    <mergeCell ref="A70:B70"/>
    <mergeCell ref="A71:B71"/>
    <mergeCell ref="A72:B72"/>
    <mergeCell ref="C67:F67"/>
    <mergeCell ref="C68:F68"/>
    <mergeCell ref="C69:F69"/>
    <mergeCell ref="C70:F70"/>
    <mergeCell ref="C71:F71"/>
    <mergeCell ref="C72:F72"/>
    <mergeCell ref="G46:L46"/>
    <mergeCell ref="G47:L47"/>
    <mergeCell ref="G48:L48"/>
    <mergeCell ref="G49:L49"/>
    <mergeCell ref="G50:L50"/>
    <mergeCell ref="G78:L78"/>
    <mergeCell ref="G55:L55"/>
    <mergeCell ref="G56:L56"/>
    <mergeCell ref="G57:L57"/>
    <mergeCell ref="G63:L63"/>
    <mergeCell ref="G64:L64"/>
    <mergeCell ref="G65:L65"/>
    <mergeCell ref="G66:L66"/>
    <mergeCell ref="G67:L67"/>
    <mergeCell ref="G68:L68"/>
    <mergeCell ref="G69:L69"/>
    <mergeCell ref="G70:L70"/>
    <mergeCell ref="G71:L71"/>
    <mergeCell ref="G74:L74"/>
    <mergeCell ref="G75:L75"/>
    <mergeCell ref="G76:L76"/>
    <mergeCell ref="G77:L77"/>
    <mergeCell ref="G72:L72"/>
    <mergeCell ref="G73:L73"/>
    <mergeCell ref="G25:L25"/>
    <mergeCell ref="G26:L26"/>
    <mergeCell ref="G27:L27"/>
    <mergeCell ref="G28:L28"/>
    <mergeCell ref="C28:F28"/>
    <mergeCell ref="A25:B25"/>
    <mergeCell ref="G21:L21"/>
    <mergeCell ref="A26:B26"/>
    <mergeCell ref="C27:F27"/>
    <mergeCell ref="C35:F35"/>
    <mergeCell ref="A33:B33"/>
    <mergeCell ref="G82:L82"/>
    <mergeCell ref="G83:L83"/>
    <mergeCell ref="G17:L17"/>
    <mergeCell ref="G29:L29"/>
    <mergeCell ref="G30:L30"/>
    <mergeCell ref="G31:L31"/>
    <mergeCell ref="G32:L32"/>
    <mergeCell ref="G33:L33"/>
    <mergeCell ref="G34:L34"/>
    <mergeCell ref="G79:L79"/>
    <mergeCell ref="G80:L80"/>
    <mergeCell ref="G81:L81"/>
    <mergeCell ref="G51:L51"/>
    <mergeCell ref="G52:L52"/>
    <mergeCell ref="G53:L53"/>
    <mergeCell ref="G54:L54"/>
    <mergeCell ref="G44:L44"/>
    <mergeCell ref="G45:L45"/>
    <mergeCell ref="C24:F24"/>
    <mergeCell ref="C25:F25"/>
    <mergeCell ref="C26:F26"/>
    <mergeCell ref="A34:B34"/>
    <mergeCell ref="C1:L2"/>
    <mergeCell ref="K5:L5"/>
    <mergeCell ref="K4:L4"/>
    <mergeCell ref="M4:N4"/>
    <mergeCell ref="M5:N5"/>
    <mergeCell ref="E14:F14"/>
    <mergeCell ref="A6:D6"/>
    <mergeCell ref="A14:D14"/>
    <mergeCell ref="E6:F6"/>
    <mergeCell ref="A4:B4"/>
    <mergeCell ref="C4:H4"/>
    <mergeCell ref="B7:D7"/>
    <mergeCell ref="B8:D8"/>
    <mergeCell ref="B9:D9"/>
    <mergeCell ref="B10:D10"/>
    <mergeCell ref="K6:L6"/>
    <mergeCell ref="M6:N6"/>
    <mergeCell ref="K7:L7"/>
    <mergeCell ref="M7:N7"/>
    <mergeCell ref="B11:D11"/>
    <mergeCell ref="B12:D12"/>
    <mergeCell ref="B13:D13"/>
    <mergeCell ref="M16:N16"/>
    <mergeCell ref="G18:L18"/>
    <mergeCell ref="G20:L20"/>
    <mergeCell ref="A24:B24"/>
    <mergeCell ref="C18:F18"/>
    <mergeCell ref="A19:B19"/>
    <mergeCell ref="A20:B20"/>
    <mergeCell ref="A21:B21"/>
    <mergeCell ref="A22:B22"/>
    <mergeCell ref="A23:B23"/>
    <mergeCell ref="C19:F19"/>
    <mergeCell ref="C20:F20"/>
    <mergeCell ref="C21:F21"/>
    <mergeCell ref="C22:F22"/>
    <mergeCell ref="C23:F23"/>
    <mergeCell ref="A17:B17"/>
    <mergeCell ref="C17:F17"/>
    <mergeCell ref="A18:B18"/>
    <mergeCell ref="A16:L16"/>
    <mergeCell ref="G19:L19"/>
    <mergeCell ref="G22:L22"/>
    <mergeCell ref="G23:L23"/>
    <mergeCell ref="G24:L24"/>
    <mergeCell ref="A56:B56"/>
    <mergeCell ref="A57:B57"/>
    <mergeCell ref="C60:F60"/>
    <mergeCell ref="C61:F61"/>
    <mergeCell ref="C62:F62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A58:B58"/>
    <mergeCell ref="A59:B59"/>
    <mergeCell ref="A60:B60"/>
    <mergeCell ref="A45:B45"/>
    <mergeCell ref="A46:B46"/>
    <mergeCell ref="A47:B47"/>
    <mergeCell ref="A48:B48"/>
    <mergeCell ref="A49:B49"/>
    <mergeCell ref="A50:B50"/>
    <mergeCell ref="A51:B51"/>
    <mergeCell ref="C56:F56"/>
    <mergeCell ref="C57:F57"/>
    <mergeCell ref="C58:F58"/>
    <mergeCell ref="C59:F59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54:F54"/>
    <mergeCell ref="C55:F55"/>
    <mergeCell ref="A52:B52"/>
    <mergeCell ref="A53:B53"/>
    <mergeCell ref="A54:B54"/>
    <mergeCell ref="A55:B55"/>
    <mergeCell ref="A43:B43"/>
    <mergeCell ref="A44:B44"/>
    <mergeCell ref="A27:B27"/>
    <mergeCell ref="A28:B28"/>
    <mergeCell ref="A29:B29"/>
    <mergeCell ref="A30:B30"/>
    <mergeCell ref="A31:B31"/>
    <mergeCell ref="A32:B32"/>
  </mergeCells>
  <phoneticPr fontId="4"/>
  <conditionalFormatting sqref="E14">
    <cfRule type="cellIs" dxfId="2" priority="1" operator="greaterThanOrEqual">
      <formula>10000000</formula>
    </cfRule>
  </conditionalFormatting>
  <conditionalFormatting sqref="F7:F13">
    <cfRule type="cellIs" dxfId="1" priority="10" operator="greaterThan">
      <formula>#REF!</formula>
    </cfRule>
  </conditionalFormatting>
  <conditionalFormatting sqref="G7:I13 G14">
    <cfRule type="cellIs" dxfId="0" priority="14" operator="equal">
      <formula>"申請上限額を超えています"</formula>
    </cfRule>
  </conditionalFormatting>
  <pageMargins left="0.51181102362204722" right="0" top="0.55118110236220474" bottom="0.55118110236220474" header="0.31496062992125984" footer="0.31496062992125984"/>
  <pageSetup paperSize="9" scale="72" fitToHeight="0" orientation="portrait" r:id="rId1"/>
  <headerFooter>
    <oddFooter>&amp;P / &amp;N ページ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36B5836-B862-4892-A15D-38BF9566FD16}">
          <x14:formula1>
            <xm:f>申請区分表!$F$2:$F$48</xm:f>
          </x14:formula1>
          <xm:sqref>I4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2892-C23B-4582-9473-ED97FC775950}">
  <dimension ref="A1:N48"/>
  <sheetViews>
    <sheetView workbookViewId="0">
      <selection activeCell="M15" sqref="M15"/>
    </sheetView>
  </sheetViews>
  <sheetFormatPr defaultColWidth="8.77734375" defaultRowHeight="15" x14ac:dyDescent="0.2"/>
  <cols>
    <col min="1" max="1" width="10.6640625" style="6" customWidth="1"/>
    <col min="2" max="2" width="31.33203125" style="1" customWidth="1"/>
    <col min="3" max="3" width="4.109375" style="7" customWidth="1"/>
    <col min="4" max="5" width="8.77734375" style="1"/>
    <col min="6" max="6" width="42.77734375" style="1" bestFit="1" customWidth="1"/>
    <col min="7" max="8" width="8.77734375" style="1"/>
    <col min="9" max="9" width="12.88671875" style="1" bestFit="1" customWidth="1"/>
    <col min="10" max="10" width="3.33203125" style="1" customWidth="1"/>
    <col min="11" max="12" width="8.77734375" style="1"/>
    <col min="13" max="13" width="12.109375" style="1" bestFit="1" customWidth="1"/>
    <col min="14" max="14" width="12.44140625" style="1" customWidth="1"/>
    <col min="15" max="16384" width="8.77734375" style="1"/>
  </cols>
  <sheetData>
    <row r="1" spans="1:14" x14ac:dyDescent="0.2">
      <c r="A1" s="42" t="s">
        <v>15</v>
      </c>
      <c r="B1" s="11" t="s">
        <v>16</v>
      </c>
      <c r="C1" s="41" t="s">
        <v>17</v>
      </c>
      <c r="D1" s="2" t="s">
        <v>77</v>
      </c>
      <c r="E1" s="48"/>
      <c r="F1" s="48" t="s">
        <v>78</v>
      </c>
      <c r="G1" s="2" t="s">
        <v>196</v>
      </c>
      <c r="H1" s="2" t="s">
        <v>173</v>
      </c>
      <c r="I1" s="2" t="s">
        <v>197</v>
      </c>
      <c r="K1" s="151" t="s">
        <v>176</v>
      </c>
      <c r="L1" s="151"/>
      <c r="M1" s="151"/>
      <c r="N1" s="50" t="s">
        <v>199</v>
      </c>
    </row>
    <row r="2" spans="1:14" x14ac:dyDescent="0.2">
      <c r="A2" s="43">
        <v>1</v>
      </c>
      <c r="B2" s="44" t="s">
        <v>186</v>
      </c>
      <c r="C2" s="7">
        <v>0.4</v>
      </c>
      <c r="D2" s="3" t="s">
        <v>79</v>
      </c>
      <c r="E2" s="3" t="s">
        <v>80</v>
      </c>
      <c r="F2" s="3" t="s">
        <v>30</v>
      </c>
      <c r="G2" s="3">
        <v>14</v>
      </c>
      <c r="H2" s="3" t="s">
        <v>207</v>
      </c>
      <c r="I2" s="49">
        <f>5000000*4</f>
        <v>20000000</v>
      </c>
      <c r="K2" s="3" t="s">
        <v>175</v>
      </c>
      <c r="L2" s="4">
        <v>1.4</v>
      </c>
      <c r="M2" s="5">
        <v>3600000</v>
      </c>
      <c r="N2" s="5">
        <f>M2*0.3</f>
        <v>1080000</v>
      </c>
    </row>
    <row r="3" spans="1:14" x14ac:dyDescent="0.2">
      <c r="A3" s="43">
        <v>2</v>
      </c>
      <c r="B3" s="44" t="s">
        <v>187</v>
      </c>
      <c r="C3" s="7">
        <v>0.4</v>
      </c>
      <c r="D3" s="3" t="s">
        <v>81</v>
      </c>
      <c r="E3" s="3" t="s">
        <v>82</v>
      </c>
      <c r="F3" s="3" t="s">
        <v>31</v>
      </c>
      <c r="G3" s="3">
        <v>12</v>
      </c>
      <c r="H3" s="3" t="s">
        <v>207</v>
      </c>
      <c r="I3" s="49">
        <v>5000000</v>
      </c>
      <c r="K3" s="3" t="s">
        <v>177</v>
      </c>
      <c r="L3" s="4">
        <v>1.2</v>
      </c>
      <c r="M3" s="5">
        <v>3100000</v>
      </c>
      <c r="N3" s="5">
        <f t="shared" ref="N3:N6" si="0">M3*0.3</f>
        <v>930000</v>
      </c>
    </row>
    <row r="4" spans="1:14" x14ac:dyDescent="0.2">
      <c r="A4" s="43">
        <v>3</v>
      </c>
      <c r="B4" s="44" t="s">
        <v>188</v>
      </c>
      <c r="C4" s="7">
        <v>0.75</v>
      </c>
      <c r="D4" s="3" t="s">
        <v>83</v>
      </c>
      <c r="E4" s="3" t="s">
        <v>84</v>
      </c>
      <c r="F4" s="3" t="s">
        <v>32</v>
      </c>
      <c r="G4" s="3">
        <v>10</v>
      </c>
      <c r="H4" s="3" t="s">
        <v>208</v>
      </c>
      <c r="I4" s="49">
        <v>5000000</v>
      </c>
      <c r="K4" s="3" t="s">
        <v>178</v>
      </c>
      <c r="L4" s="4">
        <v>1</v>
      </c>
      <c r="M4" s="5">
        <v>2600000</v>
      </c>
      <c r="N4" s="5">
        <f t="shared" si="0"/>
        <v>780000</v>
      </c>
    </row>
    <row r="5" spans="1:14" x14ac:dyDescent="0.2">
      <c r="A5" s="43">
        <v>4</v>
      </c>
      <c r="B5" s="44" t="s">
        <v>189</v>
      </c>
      <c r="C5" s="7">
        <v>0.75</v>
      </c>
      <c r="D5" s="3" t="s">
        <v>85</v>
      </c>
      <c r="E5" s="3" t="s">
        <v>86</v>
      </c>
      <c r="F5" s="3" t="s">
        <v>33</v>
      </c>
      <c r="G5" s="3">
        <v>11</v>
      </c>
      <c r="H5" s="3" t="s">
        <v>208</v>
      </c>
      <c r="I5" s="49">
        <v>5000000</v>
      </c>
      <c r="K5" s="3" t="s">
        <v>179</v>
      </c>
      <c r="L5" s="4">
        <v>0.7</v>
      </c>
      <c r="M5" s="5">
        <v>1800000</v>
      </c>
      <c r="N5" s="5">
        <f t="shared" si="0"/>
        <v>540000</v>
      </c>
    </row>
    <row r="6" spans="1:14" x14ac:dyDescent="0.2">
      <c r="A6" s="43">
        <v>5</v>
      </c>
      <c r="B6" s="44" t="s">
        <v>190</v>
      </c>
      <c r="C6" s="7" t="s">
        <v>18</v>
      </c>
      <c r="D6" s="3" t="s">
        <v>87</v>
      </c>
      <c r="E6" s="3" t="s">
        <v>88</v>
      </c>
      <c r="F6" s="3" t="s">
        <v>34</v>
      </c>
      <c r="G6" s="3">
        <v>13</v>
      </c>
      <c r="H6" s="3" t="s">
        <v>207</v>
      </c>
      <c r="I6" s="49">
        <v>5000000</v>
      </c>
      <c r="K6" s="3" t="s">
        <v>180</v>
      </c>
      <c r="L6" s="4">
        <v>0.5</v>
      </c>
      <c r="M6" s="5">
        <v>1300000</v>
      </c>
      <c r="N6" s="5">
        <f t="shared" si="0"/>
        <v>390000</v>
      </c>
    </row>
    <row r="7" spans="1:14" x14ac:dyDescent="0.2">
      <c r="A7" s="43">
        <v>6</v>
      </c>
      <c r="B7" s="44" t="s">
        <v>191</v>
      </c>
      <c r="C7" s="7">
        <v>0.5</v>
      </c>
      <c r="D7" s="3" t="s">
        <v>89</v>
      </c>
      <c r="E7" s="3" t="s">
        <v>90</v>
      </c>
      <c r="F7" s="3" t="s">
        <v>35</v>
      </c>
      <c r="G7" s="3">
        <v>11</v>
      </c>
      <c r="H7" s="3" t="s">
        <v>208</v>
      </c>
      <c r="I7" s="49">
        <v>5000000</v>
      </c>
    </row>
    <row r="8" spans="1:14" x14ac:dyDescent="0.2">
      <c r="A8" s="43">
        <v>7</v>
      </c>
      <c r="B8" s="44" t="s">
        <v>192</v>
      </c>
      <c r="C8" s="7">
        <v>0.5</v>
      </c>
      <c r="D8" s="3" t="s">
        <v>91</v>
      </c>
      <c r="E8" s="3" t="s">
        <v>92</v>
      </c>
      <c r="F8" s="3" t="s">
        <v>36</v>
      </c>
      <c r="G8" s="3">
        <v>11</v>
      </c>
      <c r="H8" s="3" t="s">
        <v>208</v>
      </c>
      <c r="I8" s="49">
        <v>5000000</v>
      </c>
    </row>
    <row r="9" spans="1:14" x14ac:dyDescent="0.2">
      <c r="C9" s="7">
        <v>0.5</v>
      </c>
      <c r="D9" s="3" t="s">
        <v>93</v>
      </c>
      <c r="E9" s="3" t="s">
        <v>94</v>
      </c>
      <c r="F9" s="3" t="s">
        <v>37</v>
      </c>
      <c r="G9" s="3">
        <v>13</v>
      </c>
      <c r="H9" s="3" t="s">
        <v>207</v>
      </c>
      <c r="I9" s="49">
        <v>5000000</v>
      </c>
    </row>
    <row r="10" spans="1:14" x14ac:dyDescent="0.2">
      <c r="C10" s="7">
        <v>0.5</v>
      </c>
      <c r="D10" s="3" t="s">
        <v>95</v>
      </c>
      <c r="E10" s="3" t="s">
        <v>96</v>
      </c>
      <c r="F10" s="3" t="s">
        <v>38</v>
      </c>
      <c r="G10" s="3">
        <v>12</v>
      </c>
      <c r="H10" s="3" t="s">
        <v>207</v>
      </c>
      <c r="I10" s="49">
        <v>5000000</v>
      </c>
    </row>
    <row r="11" spans="1:14" x14ac:dyDescent="0.2">
      <c r="C11" s="7">
        <v>0.3</v>
      </c>
      <c r="D11" s="3" t="s">
        <v>97</v>
      </c>
      <c r="E11" s="3" t="s">
        <v>98</v>
      </c>
      <c r="F11" s="3" t="s">
        <v>39</v>
      </c>
      <c r="G11" s="3">
        <v>11</v>
      </c>
      <c r="H11" s="3" t="s">
        <v>208</v>
      </c>
      <c r="I11" s="49">
        <v>5000000</v>
      </c>
    </row>
    <row r="12" spans="1:14" x14ac:dyDescent="0.2">
      <c r="D12" s="3" t="s">
        <v>99</v>
      </c>
      <c r="E12" s="3" t="s">
        <v>100</v>
      </c>
      <c r="F12" s="3" t="s">
        <v>40</v>
      </c>
      <c r="G12" s="3">
        <v>16</v>
      </c>
      <c r="H12" s="3" t="s">
        <v>209</v>
      </c>
      <c r="I12" s="49">
        <v>5000000</v>
      </c>
    </row>
    <row r="13" spans="1:14" x14ac:dyDescent="0.2">
      <c r="D13" s="3" t="s">
        <v>101</v>
      </c>
      <c r="E13" s="3" t="s">
        <v>102</v>
      </c>
      <c r="F13" s="3" t="s">
        <v>41</v>
      </c>
      <c r="G13" s="3">
        <v>17</v>
      </c>
      <c r="H13" s="3" t="s">
        <v>209</v>
      </c>
      <c r="I13" s="49">
        <v>5000000</v>
      </c>
    </row>
    <row r="14" spans="1:14" x14ac:dyDescent="0.2">
      <c r="D14" s="3" t="s">
        <v>103</v>
      </c>
      <c r="E14" s="3" t="s">
        <v>104</v>
      </c>
      <c r="F14" s="3" t="s">
        <v>42</v>
      </c>
      <c r="G14" s="3">
        <v>18</v>
      </c>
      <c r="H14" s="3" t="s">
        <v>209</v>
      </c>
      <c r="I14" s="49">
        <v>5000000</v>
      </c>
    </row>
    <row r="15" spans="1:14" x14ac:dyDescent="0.2">
      <c r="D15" s="3" t="s">
        <v>105</v>
      </c>
      <c r="E15" s="3" t="s">
        <v>106</v>
      </c>
      <c r="F15" s="3" t="s">
        <v>43</v>
      </c>
      <c r="G15" s="3">
        <v>15</v>
      </c>
      <c r="H15" s="3" t="s">
        <v>207</v>
      </c>
      <c r="I15" s="49">
        <v>5000000</v>
      </c>
    </row>
    <row r="16" spans="1:14" x14ac:dyDescent="0.2">
      <c r="D16" s="3" t="s">
        <v>107</v>
      </c>
      <c r="E16" s="3" t="s">
        <v>108</v>
      </c>
      <c r="F16" s="3" t="s">
        <v>44</v>
      </c>
      <c r="G16" s="3">
        <v>10</v>
      </c>
      <c r="H16" s="3" t="s">
        <v>208</v>
      </c>
      <c r="I16" s="49">
        <v>5000000</v>
      </c>
    </row>
    <row r="17" spans="4:9" x14ac:dyDescent="0.2">
      <c r="D17" s="3" t="s">
        <v>109</v>
      </c>
      <c r="E17" s="3" t="s">
        <v>110</v>
      </c>
      <c r="F17" s="3" t="s">
        <v>45</v>
      </c>
      <c r="G17" s="3">
        <v>11</v>
      </c>
      <c r="H17" s="3" t="s">
        <v>208</v>
      </c>
      <c r="I17" s="49">
        <v>5000000</v>
      </c>
    </row>
    <row r="18" spans="4:9" x14ac:dyDescent="0.2">
      <c r="D18" s="3" t="s">
        <v>111</v>
      </c>
      <c r="E18" s="3" t="s">
        <v>112</v>
      </c>
      <c r="F18" s="3" t="s">
        <v>46</v>
      </c>
      <c r="G18" s="3">
        <v>12</v>
      </c>
      <c r="H18" s="3" t="s">
        <v>207</v>
      </c>
      <c r="I18" s="49">
        <v>5000000</v>
      </c>
    </row>
    <row r="19" spans="4:9" x14ac:dyDescent="0.2">
      <c r="D19" s="3" t="s">
        <v>113</v>
      </c>
      <c r="E19" s="3" t="s">
        <v>114</v>
      </c>
      <c r="F19" s="3" t="s">
        <v>47</v>
      </c>
      <c r="G19" s="3">
        <v>9</v>
      </c>
      <c r="H19" s="3" t="s">
        <v>210</v>
      </c>
      <c r="I19" s="49">
        <v>5000000</v>
      </c>
    </row>
    <row r="20" spans="4:9" x14ac:dyDescent="0.2">
      <c r="D20" s="3" t="s">
        <v>115</v>
      </c>
      <c r="E20" s="3" t="s">
        <v>116</v>
      </c>
      <c r="F20" s="3" t="s">
        <v>48</v>
      </c>
      <c r="G20" s="3">
        <v>10</v>
      </c>
      <c r="H20" s="3" t="s">
        <v>208</v>
      </c>
      <c r="I20" s="49">
        <v>5000000</v>
      </c>
    </row>
    <row r="21" spans="4:9" x14ac:dyDescent="0.2">
      <c r="D21" s="3" t="s">
        <v>117</v>
      </c>
      <c r="E21" s="3" t="s">
        <v>118</v>
      </c>
      <c r="F21" s="3" t="s">
        <v>49</v>
      </c>
      <c r="G21" s="3">
        <v>8</v>
      </c>
      <c r="H21" s="3" t="s">
        <v>210</v>
      </c>
      <c r="I21" s="49">
        <v>5000000</v>
      </c>
    </row>
    <row r="22" spans="4:9" x14ac:dyDescent="0.2">
      <c r="D22" s="3" t="s">
        <v>119</v>
      </c>
      <c r="E22" s="3" t="s">
        <v>120</v>
      </c>
      <c r="F22" s="3" t="s">
        <v>50</v>
      </c>
      <c r="G22" s="3">
        <v>11</v>
      </c>
      <c r="H22" s="3" t="s">
        <v>208</v>
      </c>
      <c r="I22" s="49">
        <v>5000000</v>
      </c>
    </row>
    <row r="23" spans="4:9" x14ac:dyDescent="0.2">
      <c r="D23" s="3" t="s">
        <v>121</v>
      </c>
      <c r="E23" s="3" t="s">
        <v>122</v>
      </c>
      <c r="F23" s="3" t="s">
        <v>51</v>
      </c>
      <c r="G23" s="3">
        <v>11</v>
      </c>
      <c r="H23" s="3" t="s">
        <v>208</v>
      </c>
      <c r="I23" s="49">
        <v>5000000</v>
      </c>
    </row>
    <row r="24" spans="4:9" x14ac:dyDescent="0.2">
      <c r="D24" s="3" t="s">
        <v>123</v>
      </c>
      <c r="E24" s="3" t="s">
        <v>124</v>
      </c>
      <c r="F24" s="3" t="s">
        <v>52</v>
      </c>
      <c r="G24" s="3">
        <v>13</v>
      </c>
      <c r="H24" s="3" t="s">
        <v>207</v>
      </c>
      <c r="I24" s="49">
        <v>5000000</v>
      </c>
    </row>
    <row r="25" spans="4:9" x14ac:dyDescent="0.2">
      <c r="D25" s="3" t="s">
        <v>125</v>
      </c>
      <c r="E25" s="3" t="s">
        <v>126</v>
      </c>
      <c r="F25" s="3" t="s">
        <v>53</v>
      </c>
      <c r="G25" s="3">
        <v>9</v>
      </c>
      <c r="H25" s="3" t="s">
        <v>210</v>
      </c>
      <c r="I25" s="49">
        <v>5000000</v>
      </c>
    </row>
    <row r="26" spans="4:9" x14ac:dyDescent="0.2">
      <c r="D26" s="3" t="s">
        <v>127</v>
      </c>
      <c r="E26" s="3" t="s">
        <v>128</v>
      </c>
      <c r="F26" s="3" t="s">
        <v>54</v>
      </c>
      <c r="G26" s="3">
        <v>11</v>
      </c>
      <c r="H26" s="3" t="s">
        <v>208</v>
      </c>
      <c r="I26" s="49">
        <v>5000000</v>
      </c>
    </row>
    <row r="27" spans="4:9" x14ac:dyDescent="0.2">
      <c r="D27" s="3" t="s">
        <v>129</v>
      </c>
      <c r="E27" s="3" t="s">
        <v>130</v>
      </c>
      <c r="F27" s="3" t="s">
        <v>55</v>
      </c>
      <c r="G27" s="3">
        <v>13</v>
      </c>
      <c r="H27" s="3" t="s">
        <v>207</v>
      </c>
      <c r="I27" s="49">
        <v>5000000</v>
      </c>
    </row>
    <row r="28" spans="4:9" x14ac:dyDescent="0.2">
      <c r="D28" s="3" t="s">
        <v>131</v>
      </c>
      <c r="E28" s="3" t="s">
        <v>132</v>
      </c>
      <c r="F28" s="3" t="s">
        <v>56</v>
      </c>
      <c r="G28" s="3">
        <v>13</v>
      </c>
      <c r="H28" s="3" t="s">
        <v>207</v>
      </c>
      <c r="I28" s="49">
        <v>5000000</v>
      </c>
    </row>
    <row r="29" spans="4:9" x14ac:dyDescent="0.2">
      <c r="D29" s="3" t="s">
        <v>133</v>
      </c>
      <c r="E29" s="3" t="s">
        <v>134</v>
      </c>
      <c r="F29" s="3" t="s">
        <v>57</v>
      </c>
      <c r="G29" s="3">
        <v>15</v>
      </c>
      <c r="H29" s="3" t="s">
        <v>207</v>
      </c>
      <c r="I29" s="49">
        <v>5000000</v>
      </c>
    </row>
    <row r="30" spans="4:9" x14ac:dyDescent="0.2">
      <c r="D30" s="3" t="s">
        <v>135</v>
      </c>
      <c r="E30" s="3" t="s">
        <v>136</v>
      </c>
      <c r="F30" s="3" t="s">
        <v>58</v>
      </c>
      <c r="G30" s="3">
        <v>10</v>
      </c>
      <c r="H30" s="3" t="s">
        <v>208</v>
      </c>
      <c r="I30" s="49">
        <v>5000000</v>
      </c>
    </row>
    <row r="31" spans="4:9" x14ac:dyDescent="0.2">
      <c r="D31" s="3" t="s">
        <v>137</v>
      </c>
      <c r="E31" s="3" t="s">
        <v>138</v>
      </c>
      <c r="F31" s="3" t="s">
        <v>59</v>
      </c>
      <c r="G31" s="3">
        <v>5</v>
      </c>
      <c r="H31" s="3" t="s">
        <v>211</v>
      </c>
      <c r="I31" s="49">
        <v>5000000</v>
      </c>
    </row>
    <row r="32" spans="4:9" x14ac:dyDescent="0.2">
      <c r="D32" s="3" t="s">
        <v>139</v>
      </c>
      <c r="E32" s="3" t="s">
        <v>140</v>
      </c>
      <c r="F32" s="3" t="s">
        <v>60</v>
      </c>
      <c r="G32" s="3">
        <v>8</v>
      </c>
      <c r="H32" s="3" t="s">
        <v>210</v>
      </c>
      <c r="I32" s="49">
        <v>5000000</v>
      </c>
    </row>
    <row r="33" spans="1:9" x14ac:dyDescent="0.2">
      <c r="D33" s="3" t="s">
        <v>141</v>
      </c>
      <c r="E33" s="3" t="s">
        <v>142</v>
      </c>
      <c r="F33" s="3" t="s">
        <v>61</v>
      </c>
      <c r="G33" s="3">
        <v>10</v>
      </c>
      <c r="H33" s="3" t="s">
        <v>208</v>
      </c>
      <c r="I33" s="49">
        <v>5000000</v>
      </c>
    </row>
    <row r="34" spans="1:9" x14ac:dyDescent="0.2">
      <c r="D34" s="3" t="s">
        <v>143</v>
      </c>
      <c r="E34" s="3" t="s">
        <v>144</v>
      </c>
      <c r="F34" s="3" t="s">
        <v>62</v>
      </c>
      <c r="G34" s="3">
        <v>9</v>
      </c>
      <c r="H34" s="3" t="s">
        <v>210</v>
      </c>
      <c r="I34" s="49">
        <v>5000000</v>
      </c>
    </row>
    <row r="35" spans="1:9" x14ac:dyDescent="0.2">
      <c r="D35" s="3" t="s">
        <v>145</v>
      </c>
      <c r="E35" s="3" t="s">
        <v>146</v>
      </c>
      <c r="F35" s="3" t="s">
        <v>63</v>
      </c>
      <c r="G35" s="3">
        <v>10</v>
      </c>
      <c r="H35" s="3" t="s">
        <v>208</v>
      </c>
      <c r="I35" s="49">
        <v>5000000</v>
      </c>
    </row>
    <row r="36" spans="1:9" x14ac:dyDescent="0.2">
      <c r="D36" s="3" t="s">
        <v>147</v>
      </c>
      <c r="E36" s="3" t="s">
        <v>148</v>
      </c>
      <c r="F36" s="3" t="s">
        <v>64</v>
      </c>
      <c r="G36" s="3">
        <v>11</v>
      </c>
      <c r="H36" s="3" t="s">
        <v>208</v>
      </c>
      <c r="I36" s="49">
        <v>5000000</v>
      </c>
    </row>
    <row r="37" spans="1:9" x14ac:dyDescent="0.2">
      <c r="A37" s="9"/>
      <c r="B37" s="10"/>
      <c r="C37" s="8"/>
      <c r="D37" s="3" t="s">
        <v>149</v>
      </c>
      <c r="E37" s="3" t="s">
        <v>150</v>
      </c>
      <c r="F37" s="3" t="s">
        <v>65</v>
      </c>
      <c r="G37" s="3">
        <v>6</v>
      </c>
      <c r="H37" s="3" t="s">
        <v>210</v>
      </c>
      <c r="I37" s="49">
        <v>5000000</v>
      </c>
    </row>
    <row r="38" spans="1:9" x14ac:dyDescent="0.2">
      <c r="D38" s="3" t="s">
        <v>151</v>
      </c>
      <c r="E38" s="3" t="s">
        <v>152</v>
      </c>
      <c r="F38" s="3" t="s">
        <v>66</v>
      </c>
      <c r="G38" s="3">
        <v>6</v>
      </c>
      <c r="H38" s="3" t="s">
        <v>210</v>
      </c>
      <c r="I38" s="49">
        <v>5000000</v>
      </c>
    </row>
    <row r="39" spans="1:9" x14ac:dyDescent="0.2">
      <c r="D39" s="3" t="s">
        <v>153</v>
      </c>
      <c r="E39" s="3" t="s">
        <v>154</v>
      </c>
      <c r="F39" s="3" t="s">
        <v>67</v>
      </c>
      <c r="G39" s="3">
        <v>10</v>
      </c>
      <c r="H39" s="3" t="s">
        <v>208</v>
      </c>
      <c r="I39" s="49">
        <v>5000000</v>
      </c>
    </row>
    <row r="40" spans="1:9" x14ac:dyDescent="0.2">
      <c r="D40" s="3" t="s">
        <v>155</v>
      </c>
      <c r="E40" s="3" t="s">
        <v>156</v>
      </c>
      <c r="F40" s="3" t="s">
        <v>68</v>
      </c>
      <c r="G40" s="3">
        <v>6</v>
      </c>
      <c r="H40" s="3" t="s">
        <v>210</v>
      </c>
      <c r="I40" s="49">
        <v>5000000</v>
      </c>
    </row>
    <row r="41" spans="1:9" x14ac:dyDescent="0.2">
      <c r="D41" s="3" t="s">
        <v>157</v>
      </c>
      <c r="E41" s="3" t="s">
        <v>158</v>
      </c>
      <c r="F41" s="3" t="s">
        <v>69</v>
      </c>
      <c r="G41" s="3">
        <v>12</v>
      </c>
      <c r="H41" s="3" t="s">
        <v>207</v>
      </c>
      <c r="I41" s="49">
        <v>5000000</v>
      </c>
    </row>
    <row r="42" spans="1:9" x14ac:dyDescent="0.2">
      <c r="D42" s="3" t="s">
        <v>159</v>
      </c>
      <c r="E42" s="3" t="s">
        <v>160</v>
      </c>
      <c r="F42" s="3" t="s">
        <v>70</v>
      </c>
      <c r="G42" s="3">
        <v>7</v>
      </c>
      <c r="H42" s="3" t="s">
        <v>210</v>
      </c>
      <c r="I42" s="49">
        <v>5000000</v>
      </c>
    </row>
    <row r="43" spans="1:9" x14ac:dyDescent="0.2">
      <c r="D43" s="3" t="s">
        <v>161</v>
      </c>
      <c r="E43" s="3" t="s">
        <v>162</v>
      </c>
      <c r="F43" s="3" t="s">
        <v>71</v>
      </c>
      <c r="G43" s="3">
        <v>11</v>
      </c>
      <c r="H43" s="3" t="s">
        <v>208</v>
      </c>
      <c r="I43" s="49">
        <v>5000000</v>
      </c>
    </row>
    <row r="44" spans="1:9" x14ac:dyDescent="0.2">
      <c r="D44" s="3" t="s">
        <v>163</v>
      </c>
      <c r="E44" s="3" t="s">
        <v>164</v>
      </c>
      <c r="F44" s="3" t="s">
        <v>72</v>
      </c>
      <c r="G44" s="3">
        <v>12</v>
      </c>
      <c r="H44" s="3" t="s">
        <v>207</v>
      </c>
      <c r="I44" s="49">
        <v>5000000</v>
      </c>
    </row>
    <row r="45" spans="1:9" x14ac:dyDescent="0.2">
      <c r="D45" s="3" t="s">
        <v>165</v>
      </c>
      <c r="E45" s="3" t="s">
        <v>166</v>
      </c>
      <c r="F45" s="3" t="s">
        <v>73</v>
      </c>
      <c r="G45" s="3">
        <v>9</v>
      </c>
      <c r="H45" s="3" t="s">
        <v>210</v>
      </c>
      <c r="I45" s="49">
        <v>5000000</v>
      </c>
    </row>
    <row r="46" spans="1:9" x14ac:dyDescent="0.2">
      <c r="D46" s="3" t="s">
        <v>167</v>
      </c>
      <c r="E46" s="3" t="s">
        <v>168</v>
      </c>
      <c r="F46" s="3" t="s">
        <v>74</v>
      </c>
      <c r="G46" s="3">
        <v>9</v>
      </c>
      <c r="H46" s="3" t="s">
        <v>210</v>
      </c>
      <c r="I46" s="49">
        <v>5000000</v>
      </c>
    </row>
    <row r="47" spans="1:9" x14ac:dyDescent="0.2">
      <c r="D47" s="3" t="s">
        <v>169</v>
      </c>
      <c r="E47" s="3" t="s">
        <v>170</v>
      </c>
      <c r="F47" s="3" t="s">
        <v>75</v>
      </c>
      <c r="G47" s="3">
        <v>11</v>
      </c>
      <c r="H47" s="3" t="s">
        <v>208</v>
      </c>
      <c r="I47" s="49">
        <v>5000000</v>
      </c>
    </row>
    <row r="48" spans="1:9" x14ac:dyDescent="0.2">
      <c r="D48" s="3" t="s">
        <v>171</v>
      </c>
      <c r="E48" s="3" t="s">
        <v>172</v>
      </c>
      <c r="F48" s="3" t="s">
        <v>76</v>
      </c>
      <c r="G48" s="3">
        <v>14</v>
      </c>
      <c r="H48" s="3" t="s">
        <v>207</v>
      </c>
      <c r="I48" s="49">
        <v>5000000</v>
      </c>
    </row>
  </sheetData>
  <mergeCells count="1">
    <mergeCell ref="K1:M1"/>
  </mergeCells>
  <phoneticPr fontId="4"/>
  <pageMargins left="0.7" right="0.7" top="0.75" bottom="0.75" header="0.3" footer="0.3"/>
  <ignoredErrors>
    <ignoredError sqref="D2:D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交付申請書</vt:lpstr>
      <vt:lpstr>予算書集計表</vt:lpstr>
      <vt:lpstr>申請区分表</vt:lpstr>
      <vt:lpstr>交付申請書!Print_Area</vt:lpstr>
      <vt:lpstr>予算書集計表!Print_Area</vt:lpstr>
      <vt:lpstr>予算書集計表!Print_Titles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nemoto</dc:creator>
  <cp:lastModifiedBy>納富 亜希</cp:lastModifiedBy>
  <cp:lastPrinted>2023-07-11T07:21:00Z</cp:lastPrinted>
  <dcterms:created xsi:type="dcterms:W3CDTF">2010-09-14T00:32:09Z</dcterms:created>
  <dcterms:modified xsi:type="dcterms:W3CDTF">2024-10-08T02:47:26Z</dcterms:modified>
</cp:coreProperties>
</file>